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xml" ContentType="application/xml"/>
  <Default Extension="jpeg" ContentType="image/jpeg"/>
  <Default Extension="rels" ContentType="application/vnd.openxmlformats-package.relationships+xml"/>
  <Default Extension="bin" ContentType="application/vnd.openxmlformats-officedocument.oleObject"/>
  <Override PartName="/xl/worksheets/sheet1.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docProps/custom.xml" ContentType="application/vnd.openxmlformats-officedocument.custom-properties+xml"/>
  <Override PartName="/xl/styles.xml" ContentType="application/vnd.openxmlformats-officedocument.spreadsheetml.styles+xml"/>
  <Override PartName="/docProps/core.xml" ContentType="application/vnd.openxmlformats-package.core-properties+xml"/>
  <Override PartName="/xl/workbook.xml" ContentType="application/vnd.openxmlformats-officedocument.spreadsheetml.sheet.main+xml"/>
</Types>
</file>

<file path=_rels/.rels><?xml version="1.0" encoding="UTF-8" standalone="yes"?><Relationships xmlns="http://schemas.openxmlformats.org/package/2006/relationships"><Relationship  Id="rId4" Type="http://schemas.openxmlformats.org/officeDocument/2006/relationships/officeDocument" Target="xl/workbook.xml"/><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BalloonLoan" sheetId="1" state="visible" r:id="rId1"/>
  </sheets>
  <definedNames>
    <definedName name="_xlnm.Print_Area" localSheetId="0">OFFSET(BalloonLoan!$A$8,0,0,ROW(BalloonLoan!$A$31)+1+BalloonLoan!$D$16+1,7)</definedName>
    <definedName name="valuevx">42.314159</definedName>
    <definedName name="vertex42_copyright" hidden="1">"© 2005-2018 Vertex42 LLC"</definedName>
    <definedName name="vertex42_id" hidden="1">"balloon-loan-calculator.xlsx"</definedName>
    <definedName name="vertex42_title" hidden="1">"Balloon Loan Calculator"</definedName>
  </definedNames>
  <calcPr/>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Maria</author>
  </authors>
  <commentList>
    <comment ref="C17" authorId="0">
      <text>
        <r>
          <rPr>
            <b/>
            <sz val="9"/>
            <rFont val="Tahoma"/>
          </rPr>
          <t>Jon:</t>
        </r>
        <r>
          <rPr>
            <sz val="9"/>
            <rFont val="Tahoma"/>
          </rPr>
          <t xml:space="preserve">
Begin Date:
The first payment will be made 1 month after the Begin Date.</t>
        </r>
      </text>
    </comment>
    <comment ref="C18" authorId="0">
      <text>
        <r>
          <rPr>
            <b/>
            <sz val="9"/>
            <rFont val="Tahoma"/>
          </rPr>
          <t>Jon:</t>
        </r>
        <r>
          <rPr>
            <sz val="9"/>
            <rFont val="Tahoma"/>
          </rPr>
          <t xml:space="preserve">
Interest Only:
This option lets you specify whether the Monthly Payment should be interest only.</t>
        </r>
      </text>
    </comment>
    <comment ref="C23" authorId="0">
      <text>
        <r>
          <rPr>
            <b/>
            <sz val="9"/>
            <rFont val="Tahoma"/>
          </rPr>
          <t>Jon:</t>
        </r>
        <r>
          <rPr>
            <sz val="9"/>
            <rFont val="Tahoma"/>
          </rPr>
          <t xml:space="preserve">
Balloon Payment:
This value is calculated using some built-in Excel functions. It does NOT take rounding of the regular payment into account.</t>
        </r>
      </text>
    </comment>
    <comment ref="C15" authorId="1">
      <text>
        <r>
          <rPr>
            <b/>
            <sz val="9"/>
            <rFont val="Tahoma"/>
          </rPr>
          <t>Maria:</t>
        </r>
        <r>
          <rPr>
            <sz val="9"/>
            <rFont val="Tahoma"/>
          </rPr>
          <t xml:space="preserve">
Amortization Period
This represents the term or period of the loan. If the loan is a 3-year loan, then your monthly payment schedule is based upon a simple 3-year loan calculation. The idea is to make a balloon payment before the end of the loan period in order to reduce the amount of total interest that you need to pay, while allowing you to have low monthly payments initially. This requires discipline and planning to ensure that you will have the necessary cash to pay the balloon amount.</t>
        </r>
      </text>
    </comment>
    <comment ref="C24" authorId="0">
      <text>
        <r>
          <rPr>
            <b/>
            <sz val="9"/>
            <rFont val="Tahoma"/>
          </rPr>
          <t>Jon:</t>
        </r>
        <r>
          <rPr>
            <sz val="9"/>
            <rFont val="Tahoma"/>
          </rPr>
          <t xml:space="preserve">
Balloon Payment with Rounding:
This value is based upon the Amortization Schedule, which takes into account the fact that the regular payment and the interest are rounded to the nearest cent.</t>
        </r>
      </text>
    </comment>
    <comment ref="C16" authorId="1">
      <text>
        <r>
          <rPr>
            <b/>
            <sz val="9"/>
            <rFont val="Tahoma"/>
          </rPr>
          <t>Maria:</t>
        </r>
        <r>
          <rPr>
            <sz val="9"/>
            <rFont val="Tahoma"/>
          </rPr>
          <t xml:space="preserve">
# of Payments:
The balloon payment will be the last payment, made at the end of the last period and combining both the interest due and the remaining principal.</t>
        </r>
      </text>
    </comment>
    <comment ref="C22" authorId="0">
      <text>
        <r>
          <rPr>
            <b/>
            <sz val="9"/>
            <rFont val="Tahoma"/>
          </rPr>
          <t>Jon:</t>
        </r>
        <r>
          <rPr>
            <sz val="9"/>
            <rFont val="Tahoma"/>
          </rPr>
          <t xml:space="preserve">
Monthly Payment:
This is your regular payment amount, rounded to the nearest cent.</t>
        </r>
      </text>
    </comment>
    <comment ref="E31" authorId="0">
      <text>
        <r>
          <rPr>
            <b/>
            <sz val="9"/>
            <rFont val="Tahoma"/>
          </rPr>
          <t>Jon:</t>
        </r>
        <r>
          <rPr>
            <sz val="9"/>
            <rFont val="Tahoma"/>
          </rPr>
          <t xml:space="preserve">
Interest
This value is rounded to the nearest cent.</t>
        </r>
      </text>
    </comment>
  </commentList>
</comments>
</file>

<file path=xl/sharedStrings.xml><?xml version="1.0" encoding="utf-8"?>
<sst xmlns="http://schemas.openxmlformats.org/spreadsheetml/2006/main" count="31" uniqueCount="31">
  <si>
    <t xml:space="preserve">Show off your properties and attract tenants for free</t>
  </si>
  <si>
    <t xml:space="preserve">Balloon Payment Mortgage Calculator</t>
  </si>
  <si>
    <t>Inputs</t>
  </si>
  <si>
    <t>Assumptions</t>
  </si>
  <si>
    <t xml:space="preserve">* Interest compounds monthly</t>
  </si>
  <si>
    <t xml:space="preserve">Loan Amount</t>
  </si>
  <si>
    <t xml:space="preserve">* Payments made at end of month</t>
  </si>
  <si>
    <t xml:space="preserve">Annual Interest Rate</t>
  </si>
  <si>
    <t xml:space="preserve">* Balloon amount paid on last payment</t>
  </si>
  <si>
    <t xml:space="preserve">Amortization Period</t>
  </si>
  <si>
    <t>months</t>
  </si>
  <si>
    <t xml:space="preserve">Number of Payments</t>
  </si>
  <si>
    <t xml:space="preserve">Begin Date</t>
  </si>
  <si>
    <t xml:space="preserve">Interest Only</t>
  </si>
  <si>
    <t>No</t>
  </si>
  <si>
    <t>[42]</t>
  </si>
  <si>
    <t>Summary</t>
  </si>
  <si>
    <t xml:space="preserve">Monthly Payment</t>
  </si>
  <si>
    <t xml:space="preserve">Balloon Payment, no rounding</t>
  </si>
  <si>
    <t xml:space="preserve">Balloon Payment</t>
  </si>
  <si>
    <t xml:space="preserve">Total Payments</t>
  </si>
  <si>
    <t xml:space="preserve">Total Interest Paid</t>
  </si>
  <si>
    <t xml:space="preserve">Amortization Schedule</t>
  </si>
  <si>
    <t>{42}</t>
  </si>
  <si>
    <t>Month</t>
  </si>
  <si>
    <t>Date</t>
  </si>
  <si>
    <t>Payment</t>
  </si>
  <si>
    <t>Interest</t>
  </si>
  <si>
    <t>Principal</t>
  </si>
  <si>
    <t>Balance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</si>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</sst>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0" formatCode="_(&quot;$&quot;* #,##0.00_);_(&quot;$&quot;* \(#,##0.00\);_(&quot;$&quot;* &quot;-&quot;??_);_(@_)"/>
    <numFmt numFmtId="161" formatCode="_(* #,##0.00_);_(* \(#,##0.00\);_(* &quot;-&quot;??_);_(@_)"/>
    <numFmt numFmtId="162" formatCode="&quot;$&quot;#,##0"/>
    <numFmt numFmtId="163" formatCode="&quot;$&quot;#,##0.00_);[Red]\(&quot;$&quot;#,##0.00\)"/>
    <numFmt numFmtId="164" formatCode="_(&quot;$&quot;\ #,##0.00_);_(&quot;$&quot;\ \(#,##0.00\);_(&quot;$&quot;\ &quot;-&quot;??_);_(@_)"/>
    <numFmt numFmtId="165" formatCode="_(&quot;$&quot;\ #,##0_);_(&quot;$&quot;\ \(#,##0\);_(&quot;$&quot;\ &quot;-&quot;??_);_(@_)"/>
  </numFmts>
  <fonts count="16">
    <font>
      <name val="Arial"/>
      <color theme="1"/>
      <sz val="10.000000"/>
    </font>
    <font>
      <name val="Arial"/>
      <sz val="10.000000"/>
    </font>
    <font>
      <name val="Arial"/>
      <color indexed="4"/>
      <sz val="10.000000"/>
      <u/>
    </font>
    <font>
      <name val="Arial"/>
      <color theme="1" tint="0"/>
      <sz val="10.000000"/>
    </font>
    <font>
      <name val="Arial"/>
      <b/>
      <color theme="1" tint="0"/>
      <sz val="18.000000"/>
    </font>
    <font>
      <name val="Arial"/>
      <color indexed="4"/>
      <sz val="8.000000"/>
      <u/>
    </font>
    <font>
      <name val="Arial"/>
      <sz val="8.000000"/>
    </font>
    <font>
      <name val="Arial"/>
      <b/>
      <color theme="1" tint="0"/>
      <sz val="12.000000"/>
    </font>
    <font>
      <name val="Arial"/>
      <b/>
      <color theme="4" tint="-0.249977111117893"/>
      <sz val="10.000000"/>
    </font>
    <font>
      <name val="Arial"/>
      <b/>
      <sz val="10.000000"/>
    </font>
    <font>
      <name val="Arial"/>
      <sz val="11.000000"/>
    </font>
    <font>
      <name val="Arial"/>
      <sz val="12.000000"/>
    </font>
    <font>
      <name val="Arial"/>
      <color theme="0"/>
      <sz val="10.000000"/>
    </font>
    <font>
      <name val="Arial"/>
      <color indexed="65"/>
      <sz val="1.000000"/>
    </font>
    <font>
      <name val="Arial"/>
      <b/>
      <sz val="12.000000"/>
    </font>
    <font>
      <name val="Arial"/>
      <b/>
      <sz val="11.000000"/>
    </font>
  </fonts>
  <fills count="6">
    <fill>
      <patternFill patternType="none"/>
    </fill>
    <fill>
      <patternFill patternType="gray125"/>
    </fill>
    <fill/>
    <fill>
      <patternFill patternType="solid">
        <fgColor theme="0" tint="-0.34998626667073579"/>
        <bgColor theme="0" tint="-0.34998626667073579"/>
      </patternFill>
    </fill>
    <fill>
      <patternFill patternType="solid">
        <fgColor theme="0" tint="-0.14999847407452621"/>
        <bgColor theme="0" tint="-0.14999847407452621"/>
      </patternFill>
    </fill>
    <fill>
      <patternFill patternType="solid">
        <fgColor rgb="FFB2B2B2"/>
        <bgColor indexed="64"/>
      </patternFill>
    </fill>
  </fills>
  <borders count="4">
    <border>
      <left/>
      <right/>
      <top/>
      <bottom/>
      <diagonal/>
    </border>
    <border>
      <left/>
      <right/>
      <top/>
      <bottom style="medium">
        <color theme="4"/>
      </bottom>
      <diagonal/>
    </border>
    <border>
      <left/>
      <right/>
      <top/>
      <bottom style="thin">
        <color theme="4"/>
      </bottom>
      <diagonal/>
    </border>
    <border>
      <left style="thin">
        <color rgb="FFB2B2B2"/>
      </left>
      <right style="thin">
        <color rgb="FFB2B2B2"/>
      </right>
      <top style="thin">
        <color rgb="FFB2B2B2"/>
      </top>
      <bottom style="thin">
        <color rgb="FFB2B2B2"/>
      </bottom>
      <diagonal/>
    </border>
  </borders>
  <cellStyleXfs count="4">
    <xf fontId="0" fillId="0" borderId="0" numFmtId="0" applyNumberFormat="1" applyFont="1" applyFill="1" applyBorder="1"/>
    <xf fontId="1" fillId="0" borderId="0" numFmtId="160" applyNumberFormat="1" applyFont="0" applyFill="0" applyBorder="0"/>
    <xf fontId="2" fillId="0" borderId="0" numFmtId="0" applyNumberFormat="0" applyFont="1" applyFill="0" applyBorder="0">
      <alignment vertical="top"/>
    </xf>
    <xf fontId="1" fillId="0" borderId="0" numFmtId="9" applyNumberFormat="1" applyFont="0" applyFill="0" applyBorder="0"/>
  </cellStyleXfs>
  <cellXfs count="43">
    <xf fontId="0" fillId="0" borderId="0" numFmtId="0" xfId="0"/>
    <xf fontId="0" fillId="0" borderId="0" numFmtId="0" xfId="0"/>
    <xf fontId="1" fillId="0" borderId="0" numFmtId="161" xfId="0" applyNumberFormat="1" applyFont="1"/>
    <xf fontId="3" fillId="2" borderId="0" numFmtId="0" xfId="0" applyFont="1" applyFill="1"/>
    <xf fontId="4" fillId="2" borderId="0" numFmtId="0" xfId="0" applyFont="1" applyFill="1" applyAlignment="1">
      <alignment vertical="center"/>
    </xf>
    <xf fontId="5" fillId="0" borderId="0" numFmtId="0" xfId="2" applyFont="1" applyAlignment="1">
      <alignment horizontal="left"/>
    </xf>
    <xf fontId="6" fillId="0" borderId="0" numFmtId="0" xfId="0" applyFont="1" applyAlignment="1">
      <alignment horizontal="right"/>
    </xf>
    <xf fontId="7" fillId="3" borderId="1" numFmtId="0" xfId="0" applyFont="1" applyFill="1" applyBorder="1" applyAlignment="1">
      <alignment horizontal="left" indent="1" vertical="center"/>
    </xf>
    <xf fontId="8" fillId="0" borderId="2" numFmtId="0" xfId="0" applyFont="1" applyBorder="1"/>
    <xf fontId="9" fillId="0" borderId="2" numFmtId="0" xfId="0" applyFont="1" applyBorder="1"/>
    <xf fontId="10" fillId="0" borderId="0" numFmtId="0" xfId="0" applyFont="1" applyAlignment="1">
      <alignment horizontal="right" indent="1"/>
    </xf>
    <xf fontId="11" fillId="0" borderId="3" numFmtId="162" xfId="1" applyNumberFormat="1" applyFont="1" applyBorder="1" applyAlignment="1">
      <alignment horizontal="right" indent="1"/>
    </xf>
    <xf fontId="11" fillId="0" borderId="3" numFmtId="10" xfId="3" applyNumberFormat="1" applyFont="1" applyBorder="1" applyAlignment="1">
      <alignment horizontal="right" indent="1"/>
    </xf>
    <xf fontId="11" fillId="0" borderId="3" numFmtId="0" xfId="0" applyFont="1" applyBorder="1" applyAlignment="1">
      <alignment horizontal="right" indent="1"/>
    </xf>
    <xf fontId="11" fillId="0" borderId="3" numFmtId="14" xfId="0" applyNumberFormat="1" applyFont="1" applyBorder="1" applyAlignment="1">
      <alignment horizontal="right" indent="1"/>
    </xf>
    <xf fontId="12" fillId="0" borderId="0" numFmtId="0" xfId="0" applyFont="1"/>
    <xf fontId="0" fillId="0" borderId="0" numFmtId="0" xfId="0" applyAlignment="1">
      <alignment horizontal="right" indent="1"/>
    </xf>
    <xf fontId="13" fillId="0" borderId="0" numFmtId="0" xfId="0" applyFont="1"/>
    <xf fontId="14" fillId="3" borderId="1" numFmtId="0" xfId="0" applyFont="1" applyFill="1" applyBorder="1" applyAlignment="1">
      <alignment horizontal="left" indent="1" vertical="center"/>
    </xf>
    <xf fontId="14" fillId="3" borderId="1" numFmtId="0" xfId="0" applyFont="1" applyFill="1" applyBorder="1" applyAlignment="1">
      <alignment horizontal="center" wrapText="1"/>
    </xf>
    <xf fontId="10" fillId="3" borderId="0" numFmtId="160" xfId="0" applyNumberFormat="1" applyFont="1" applyFill="1"/>
    <xf fontId="0" fillId="0" borderId="0" numFmtId="163" xfId="0" applyNumberFormat="1"/>
    <xf fontId="0" fillId="0" borderId="0" numFmtId="160" xfId="0" applyNumberFormat="1"/>
    <xf fontId="6" fillId="0" borderId="0" numFmtId="164" xfId="0" applyNumberFormat="1" applyFont="1"/>
    <xf fontId="14" fillId="0" borderId="0" numFmtId="0" xfId="0" applyFont="1"/>
    <xf fontId="15" fillId="3" borderId="1" numFmtId="0" xfId="0" applyFont="1" applyFill="1" applyBorder="1" applyAlignment="1">
      <alignment horizontal="center" vertical="center" wrapText="1"/>
    </xf>
    <xf fontId="15" fillId="3" borderId="1" numFmtId="0" xfId="0" applyFont="1" applyFill="1" applyBorder="1" applyAlignment="1">
      <alignment horizontal="right" vertical="center"/>
    </xf>
    <xf fontId="15" fillId="3" borderId="1" numFmtId="0" xfId="0" applyFont="1" applyFill="1" applyBorder="1" applyAlignment="1">
      <alignment horizontal="right" vertical="center" wrapText="1"/>
    </xf>
    <xf fontId="6" fillId="4" borderId="0" numFmtId="0" xfId="0" applyFont="1" applyFill="1" applyAlignment="1">
      <alignment horizontal="center"/>
    </xf>
    <xf fontId="6" fillId="4" borderId="0" numFmtId="14" xfId="0" applyNumberFormat="1" applyFont="1" applyFill="1" applyAlignment="1">
      <alignment horizontal="center"/>
    </xf>
    <xf fontId="6" fillId="4" borderId="0" numFmtId="165" xfId="0" applyNumberFormat="1" applyFont="1" applyFill="1" applyAlignment="1" quotePrefix="1">
      <alignment horizontal="center"/>
    </xf>
    <xf fontId="0" fillId="4" borderId="0" numFmtId="165" xfId="0" applyNumberFormat="1" applyFill="1" applyAlignment="1" quotePrefix="1">
      <alignment horizontal="center"/>
    </xf>
    <xf fontId="6" fillId="4" borderId="0" numFmtId="160" xfId="0" applyNumberFormat="1" applyFont="1" applyFill="1"/>
    <xf fontId="0" fillId="0" borderId="0" numFmtId="165" xfId="0" applyNumberFormat="1"/>
    <xf fontId="6" fillId="0" borderId="0" numFmtId="0" xfId="0" applyFont="1" applyAlignment="1">
      <alignment horizontal="center"/>
    </xf>
    <xf fontId="6" fillId="0" borderId="0" numFmtId="14" xfId="0" applyNumberFormat="1" applyFont="1" applyAlignment="1">
      <alignment horizontal="center"/>
    </xf>
    <xf fontId="6" fillId="0" borderId="0" numFmtId="4" xfId="0" applyNumberFormat="1" applyFont="1" applyAlignment="1">
      <alignment horizontal="right"/>
    </xf>
    <xf fontId="6" fillId="2" borderId="0" numFmtId="0" xfId="0" applyFont="1" applyFill="1" applyAlignment="1">
      <alignment horizontal="center"/>
    </xf>
    <xf fontId="6" fillId="2" borderId="0" numFmtId="14" xfId="0" applyNumberFormat="1" applyFont="1" applyFill="1" applyAlignment="1">
      <alignment horizontal="center"/>
    </xf>
    <xf fontId="6" fillId="2" borderId="0" numFmtId="4" xfId="0" applyNumberFormat="1" applyFont="1" applyFill="1" applyAlignment="1">
      <alignment horizontal="right"/>
    </xf>
    <xf fontId="0" fillId="0" borderId="0" numFmtId="0" xfId="0" applyAlignment="1">
      <alignment horizontal="center"/>
    </xf>
    <xf fontId="1" fillId="0" borderId="0" numFmtId="161" xfId="0" applyNumberFormat="1" applyFont="1"/>
    <xf fontId="0" fillId="5" borderId="0" numFmtId="0" xfId="0" applyFill="1"/>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Relationships xmlns="http://schemas.openxmlformats.org/package/2006/relationships"><Relationship Id="rId1" Type="http://schemas.openxmlformats.org/officeDocument/2006/relationships/hyperlink" Target="https://www.tenantcloud.com/pricing/landlord-rental-applications?utm_source=rental-applications&amp;utm_medium=docs&amp;utm_campaign=landlord-templates" TargetMode="Externa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1</xdr:col>
      <xdr:colOff>804862</xdr:colOff>
      <xdr:row>1</xdr:row>
      <xdr:rowOff>152399</xdr:rowOff>
    </xdr:from>
    <xdr:to>
      <xdr:col>3</xdr:col>
      <xdr:colOff>1181098</xdr:colOff>
      <xdr:row>4</xdr:row>
      <xdr:rowOff>14286</xdr:rowOff>
    </xdr:to>
    <xdr:pic>
      <xdr:nvPicPr>
        <xdr:cNvPr id="4" name="Picture 5" hidden="0">
          <a:hlinkClick r:id="rId1"/>
        </xdr:cNvPr>
        <xdr:cNvPicPr/>
      </xdr:nvPicPr>
      <xdr:blipFill>
        <a:blip r:embed="rId2"/>
        <a:stretch/>
      </xdr:blipFill>
      <xdr:spPr bwMode="auto">
        <a:xfrm>
          <a:off x="1142999" y="304799"/>
          <a:ext cx="2295523" cy="319086"/>
        </a:xfrm>
        <a:prstGeom prst="rect">
          <a:avLst/>
        </a:prstGeom>
        <a:noFill/>
        <a:ln>
          <a:noFill/>
          <a:miter/>
        </a:ln>
      </xdr:spPr>
    </xdr:pic>
    <xdr:clientData/>
  </xdr:twoCellAnchor>
  <xdr:twoCellAnchor editAs="oneCell">
    <xdr:from>
      <xdr:col>1</xdr:col>
      <xdr:colOff>223837</xdr:colOff>
      <xdr:row>38</xdr:row>
      <xdr:rowOff>95249</xdr:rowOff>
    </xdr:from>
    <xdr:to>
      <xdr:col>3</xdr:col>
      <xdr:colOff>600073</xdr:colOff>
      <xdr:row>40</xdr:row>
      <xdr:rowOff>109536</xdr:rowOff>
    </xdr:to>
    <xdr:pic>
      <xdr:nvPicPr>
        <xdr:cNvPr id="5" name="Picture 5" hidden="0">
          <a:hlinkClick r:id="rId1"/>
        </xdr:cNvPr>
        <xdr:cNvPicPr/>
      </xdr:nvPicPr>
      <xdr:blipFill>
        <a:blip r:embed="rId2"/>
        <a:stretch/>
      </xdr:blipFill>
      <xdr:spPr bwMode="auto">
        <a:xfrm>
          <a:off x="561974" y="6491287"/>
          <a:ext cx="2295523" cy="319086"/>
        </a:xfrm>
        <a:prstGeom prst="rect">
          <a:avLst/>
        </a:prstGeom>
        <a:noFill/>
        <a:ln>
          <a:noFill/>
          <a:miter/>
        </a:ln>
      </xdr:spPr>
    </xdr:pic>
    <xdr:clientData/>
  </xdr:two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a:themeElements>
    <a:clrScheme name="V42 GREEN 2">
      <a:dk1>
        <a:sysClr val="windowText" lastClr="000000"/>
      </a:dk1>
      <a:lt1>
        <a:sysClr val="window" lastClr="FFFFFF"/>
      </a:lt1>
      <a:dk2>
        <a:srgbClr val="3A5D9C"/>
      </a:dk2>
      <a:lt2>
        <a:srgbClr val="EEECE2"/>
      </a:lt2>
      <a:accent1>
        <a:srgbClr val="6CBB59"/>
      </a:accent1>
      <a:accent2>
        <a:srgbClr val="597CBB"/>
      </a:accent2>
      <a:accent3>
        <a:srgbClr val="BB5965"/>
      </a:accent3>
      <a:accent4>
        <a:srgbClr val="BB7C59"/>
      </a:accent4>
      <a:accent5>
        <a:srgbClr val="9F59BB"/>
      </a:accent5>
      <a:accent6>
        <a:srgbClr val="59BBAB"/>
      </a:accent6>
      <a:hlink>
        <a:srgbClr val="7F7F7F"/>
      </a:hlink>
      <a:folHlink>
        <a:srgbClr val="A5A5A5"/>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4" Type="http://schemas.openxmlformats.org/officeDocument/2006/relationships/vmlDrawing" Target="../drawings/vmlDrawing1.vml"/><Relationship  Id="rId3" Type="http://schemas.openxmlformats.org/officeDocument/2006/relationships/drawing" Target="../drawings/drawing1.xml"/><Relationship  Id="rId2" Type="http://schemas.openxmlformats.org/officeDocument/2006/relationships/comments" Target="../comments1.xml"/><Relationship  Id="rId1" Type="http://schemas.openxmlformats.org/officeDocument/2006/relationships/hyperlink" Target="https://www.tenantcloud.com/pricing/marketing-website?utm_source=investment-calculators&amp;utm_medium=docs&amp;utm_campaign=calculato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howOutlineSymbols="1" summaryBelow="1" summaryRight="1"/>
    <pageSetUpPr autoPageBreaks="1" fitToPage="1"/>
  </sheetPr>
  <sheetViews>
    <sheetView showGridLines="0" workbookViewId="0" zoomScale="100">
      <selection activeCell="D6" activeCellId="0" sqref="D6"/>
    </sheetView>
  </sheetViews>
  <sheetFormatPr defaultColWidth="9.140625" defaultRowHeight="12.75"/>
  <cols>
    <col bestFit="1" customWidth="1" min="1" max="1" style="1" width="4.7109375"/>
    <col bestFit="1" customWidth="1" min="2" max="2" style="1" width="11.28515625"/>
    <col bestFit="1" customWidth="1" min="3" max="3" style="1" width="15.5703125"/>
    <col bestFit="1" customWidth="1" min="4" max="4" style="1" width="18.140625"/>
    <col bestFit="1" customWidth="1" min="5" max="6" style="1" width="13.5703125"/>
    <col bestFit="1" customWidth="1" min="7" max="7" style="1" width="15.85546875"/>
    <col bestFit="1" min="8" max="16384" style="1" width="9.140625"/>
  </cols>
  <sheetData>
    <row r="5" ht="12.75">
      <c r="C5" s="1"/>
    </row>
    <row r="6" ht="12.75">
      <c r="C6" s="2" t="s">
        <v>0</v>
      </c>
    </row>
    <row r="8" s="3" customFormat="1" ht="27.949999999999999" customHeight="1">
      <c r="A8" s="4" t="s">
        <v>1</v>
      </c>
      <c r="B8" s="3"/>
      <c r="C8" s="3"/>
      <c r="D8" s="3"/>
      <c r="E8" s="3"/>
      <c r="F8" s="3"/>
      <c r="G8" s="3"/>
      <c r="H8" s="3"/>
      <c r="I8" s="3"/>
    </row>
    <row r="9">
      <c r="A9" s="5"/>
      <c r="G9" s="6"/>
    </row>
    <row r="11" ht="15">
      <c r="B11" s="7" t="s">
        <v>2</v>
      </c>
      <c r="C11" s="7"/>
      <c r="D11" s="7"/>
      <c r="F11" s="8" t="s">
        <v>3</v>
      </c>
      <c r="G11" s="9"/>
    </row>
    <row r="12">
      <c r="D12" s="1"/>
      <c r="E12" s="1"/>
      <c r="F12" s="1" t="s">
        <v>4</v>
      </c>
    </row>
    <row r="13" ht="15">
      <c r="C13" s="10" t="s">
        <v>5</v>
      </c>
      <c r="D13" s="11">
        <v>50000</v>
      </c>
      <c r="E13" s="1"/>
      <c r="F13" s="1" t="s">
        <v>6</v>
      </c>
    </row>
    <row r="14" ht="15">
      <c r="C14" s="10" t="s">
        <v>7</v>
      </c>
      <c r="D14" s="12">
        <v>4.4999999999999998e-02</v>
      </c>
      <c r="F14" s="1" t="s">
        <v>8</v>
      </c>
    </row>
    <row r="15" ht="15">
      <c r="C15" s="10" t="s">
        <v>9</v>
      </c>
      <c r="D15" s="13">
        <v>12</v>
      </c>
      <c r="E15" s="1" t="s">
        <v>10</v>
      </c>
    </row>
    <row r="16" ht="15">
      <c r="C16" s="10" t="s">
        <v>11</v>
      </c>
      <c r="D16" s="13">
        <v>4</v>
      </c>
      <c r="E16" s="1" t="s">
        <v>10</v>
      </c>
    </row>
    <row r="17" ht="15">
      <c r="C17" s="10" t="s">
        <v>12</v>
      </c>
      <c r="D17" s="14">
        <v>44869</v>
      </c>
      <c r="E17" s="1"/>
    </row>
    <row r="18" ht="15">
      <c r="C18" s="10" t="s">
        <v>13</v>
      </c>
      <c r="D18" s="13" t="s">
        <v>14</v>
      </c>
      <c r="E18" s="15" t="b">
        <f>(D18="Yes")</f>
        <v>0</v>
      </c>
    </row>
    <row r="19">
      <c r="C19" s="16"/>
      <c r="D19" s="1"/>
    </row>
    <row r="20" ht="15">
      <c r="A20" s="17" t="s">
        <v>15</v>
      </c>
      <c r="B20" s="18" t="s">
        <v>16</v>
      </c>
      <c r="C20" s="19"/>
      <c r="D20" s="19"/>
    </row>
    <row r="21">
      <c r="C21" s="16"/>
      <c r="D21" s="1"/>
    </row>
    <row r="22" ht="14.25">
      <c r="C22" s="10" t="s">
        <v>17</v>
      </c>
      <c r="D22" s="20">
        <f>IF(E18,ROUND(D14/12*D13,2),ROUND(PMT(D14/12,D15,-D13),2))</f>
        <v>4268.9300000000003</v>
      </c>
    </row>
    <row r="23" ht="14.25">
      <c r="C23" s="10" t="s">
        <v>18</v>
      </c>
      <c r="D23" s="20">
        <f>IF(E18,D13+D14/12*D13,FV(D14/12,D16-1,D22,-D13,0)*(1+D14/12))</f>
        <v>37851.148029331176</v>
      </c>
      <c r="E23" s="21"/>
    </row>
    <row r="24" ht="14.25">
      <c r="C24" s="10" t="s">
        <v>19</v>
      </c>
      <c r="D24" s="20">
        <f ca="1">OFFSET(D31,D16+1,0,1,1)</f>
        <v>37851.140000000007</v>
      </c>
    </row>
    <row r="25" ht="14.25">
      <c r="C25" s="10"/>
      <c r="D25" s="21"/>
      <c r="H25" s="1"/>
    </row>
    <row r="26" ht="14.25">
      <c r="C26" s="10" t="s">
        <v>20</v>
      </c>
      <c r="D26" s="20">
        <f ca="1">SUM(OFFSET(D31,2,0,D16,1))</f>
        <v>50657.930000000008</v>
      </c>
      <c r="E26" s="22"/>
      <c r="G26" s="1"/>
    </row>
    <row r="27" ht="14.25">
      <c r="C27" s="10" t="s">
        <v>21</v>
      </c>
      <c r="D27" s="20">
        <f ca="1">D26-D13</f>
        <v>657.93000000000757</v>
      </c>
      <c r="E27" s="1"/>
      <c r="G27" s="1"/>
    </row>
    <row r="28">
      <c r="B28" s="16"/>
      <c r="C28" s="21"/>
      <c r="D28" s="1"/>
      <c r="E28" s="23"/>
    </row>
    <row r="29">
      <c r="B29" s="16"/>
      <c r="C29" s="21"/>
      <c r="D29" s="1"/>
      <c r="E29" s="23"/>
      <c r="G29" s="1"/>
    </row>
    <row r="30" ht="15">
      <c r="B30" s="24" t="s">
        <v>22</v>
      </c>
      <c r="C30" s="24"/>
      <c r="D30" s="1"/>
      <c r="E30" s="17" t="s">
        <v>23</v>
      </c>
      <c r="F30" s="24"/>
      <c r="G30" s="24"/>
    </row>
    <row r="31" ht="20.25" customHeight="1">
      <c r="B31" s="25" t="s">
        <v>24</v>
      </c>
      <c r="C31" s="25" t="s">
        <v>25</v>
      </c>
      <c r="D31" s="26" t="s">
        <v>26</v>
      </c>
      <c r="E31" s="26" t="s">
        <v>27</v>
      </c>
      <c r="F31" s="27" t="s">
        <v>28</v>
      </c>
      <c r="G31" s="27" t="s">
        <v>29</v>
      </c>
    </row>
    <row r="32">
      <c r="B32" s="28"/>
      <c r="C32" s="29">
        <f>D17</f>
        <v>44869</v>
      </c>
      <c r="D32" s="30" t="s">
        <v>30</v>
      </c>
      <c r="E32" s="31" t="s">
        <v>30</v>
      </c>
      <c r="F32" s="31" t="s">
        <v>30</v>
      </c>
      <c r="G32" s="32">
        <f>D13</f>
        <v>50000</v>
      </c>
      <c r="H32" s="33"/>
    </row>
    <row r="33">
      <c r="B33" s="34">
        <v>1</v>
      </c>
      <c r="C33" s="35">
        <f t="shared" ref="C33:C96" si="0">IF(B33="","",DATE(YEAR(C32),MONTH(C32)+1,DAY(C32)))</f>
        <v>44899</v>
      </c>
      <c r="D33" s="36">
        <f>IF(B33="","",IF(B33=$D$16,G32+E33,$D$22))</f>
        <v>4268.9300000000003</v>
      </c>
      <c r="E33" s="36">
        <f>IF(B33="","",ROUND($D$14/12*G32,2))</f>
        <v>187.5</v>
      </c>
      <c r="F33" s="36">
        <f t="shared" ref="F33:F96" si="1">IF(B33="","",D33-E33)</f>
        <v>4081.4300000000003</v>
      </c>
      <c r="G33" s="36">
        <f t="shared" ref="G33:G96" si="2">IF(B33="","",G32-F33)</f>
        <v>45918.57</v>
      </c>
    </row>
    <row r="34">
      <c r="B34" s="37">
        <f>IF(B33&gt;=$D$16,"",B33+1)</f>
        <v>2</v>
      </c>
      <c r="C34" s="38">
        <f t="shared" si="0"/>
        <v>44930</v>
      </c>
      <c r="D34" s="39">
        <f>IF(B34="","",IF(B34=$D$16,G33+E34,$D$22))</f>
        <v>4268.9300000000003</v>
      </c>
      <c r="E34" s="39">
        <f>IF(B34="","",ROUND($D$14/12*G33,2))</f>
        <v>172.19</v>
      </c>
      <c r="F34" s="39">
        <f t="shared" si="1"/>
        <v>4096.7400000000007</v>
      </c>
      <c r="G34" s="39">
        <f t="shared" si="2"/>
        <v>41821.830000000002</v>
      </c>
    </row>
    <row r="35">
      <c r="B35" s="37">
        <f>IF(B34&gt;=$D$16,"",B34+1)</f>
        <v>3</v>
      </c>
      <c r="C35" s="38">
        <f t="shared" si="0"/>
        <v>44961</v>
      </c>
      <c r="D35" s="39">
        <f>IF(B35="","",IF(B35=$D$16,G34+E35,$D$22))</f>
        <v>4268.9300000000003</v>
      </c>
      <c r="E35" s="39">
        <f>IF(B35="","",ROUND($D$14/12*G34,2))</f>
        <v>156.83000000000001</v>
      </c>
      <c r="F35" s="39">
        <f t="shared" si="1"/>
        <v>4112.1000000000004</v>
      </c>
      <c r="G35" s="39">
        <f t="shared" si="2"/>
        <v>37709.730000000003</v>
      </c>
    </row>
    <row r="36">
      <c r="B36" s="37">
        <f>IF(B35&gt;=$D$16,"",B35+1)</f>
        <v>4</v>
      </c>
      <c r="C36" s="38">
        <f t="shared" si="0"/>
        <v>44989</v>
      </c>
      <c r="D36" s="39">
        <f>IF(B36="","",IF(B36=$D$16,G35+E36,$D$22))</f>
        <v>37851.140000000007</v>
      </c>
      <c r="E36" s="39">
        <f>IF(B36="","",ROUND($D$14/12*G35,2))</f>
        <v>141.41</v>
      </c>
      <c r="F36" s="39">
        <f t="shared" si="1"/>
        <v>37709.730000000003</v>
      </c>
      <c r="G36" s="39">
        <f t="shared" si="2"/>
        <v>0</v>
      </c>
    </row>
    <row r="37">
      <c r="B37" s="37" t="str">
        <f>IF(B36&gt;=$D$16,"",B36+1)</f>
        <v/>
      </c>
      <c r="C37" s="38" t="str">
        <f t="shared" si="0"/>
        <v/>
      </c>
      <c r="D37" s="39" t="str">
        <f>IF(B37="","",IF(B37=$D$16,G36+E37,$D$22))</f>
        <v/>
      </c>
      <c r="E37" s="39" t="str">
        <f>IF(B37="","",ROUND($D$14/12*G36,2))</f>
        <v/>
      </c>
      <c r="F37" s="39" t="str">
        <f t="shared" si="1"/>
        <v/>
      </c>
      <c r="G37" s="39" t="str">
        <f t="shared" si="2"/>
        <v/>
      </c>
    </row>
    <row r="38">
      <c r="B38" s="37" t="str">
        <f>IF(B37&gt;=$D$16,"",B37+1)</f>
        <v/>
      </c>
      <c r="C38" s="38" t="str">
        <f t="shared" si="0"/>
        <v/>
      </c>
      <c r="D38" s="39" t="str">
        <f>IF(B38="","",IF(B38=$D$16,G37+E38,$D$22))</f>
        <v/>
      </c>
      <c r="E38" s="39" t="str">
        <f>IF(B38="","",ROUND($D$14/12*G37,2))</f>
        <v/>
      </c>
      <c r="F38" s="39" t="str">
        <f t="shared" si="1"/>
        <v/>
      </c>
      <c r="G38" s="39" t="str">
        <f t="shared" si="2"/>
        <v/>
      </c>
    </row>
    <row r="39">
      <c r="B39" s="34" t="str">
        <f>IF(B38&gt;=$D$16,"",B38+1)</f>
        <v/>
      </c>
      <c r="C39" s="35" t="str">
        <f t="shared" si="0"/>
        <v/>
      </c>
      <c r="D39" s="36" t="str">
        <f>IF(B39="","",IF(B39=$D$16,G38+E39,$D$22))</f>
        <v/>
      </c>
      <c r="E39" s="36" t="str">
        <f>IF(B39="","",ROUND($D$14/12*G38,2))</f>
        <v/>
      </c>
      <c r="F39" s="36" t="str">
        <f t="shared" si="1"/>
        <v/>
      </c>
      <c r="G39" s="36" t="str">
        <f t="shared" si="2"/>
        <v/>
      </c>
    </row>
    <row r="40">
      <c r="B40" s="34" t="str">
        <f>IF(B39&gt;=$D$16,"",B39+1)</f>
        <v/>
      </c>
      <c r="C40" s="35" t="str">
        <f t="shared" si="0"/>
        <v/>
      </c>
      <c r="D40" s="36" t="str">
        <f>IF(B40="","",IF(B40=$D$16,G39+E40,$D$22))</f>
        <v/>
      </c>
      <c r="E40" s="36" t="str">
        <f>IF(B40="","",ROUND($D$14/12*G39,2))</f>
        <v/>
      </c>
      <c r="F40" s="36" t="str">
        <f t="shared" si="1"/>
        <v/>
      </c>
      <c r="G40" s="36" t="str">
        <f t="shared" si="2"/>
        <v/>
      </c>
    </row>
    <row r="41">
      <c r="B41" s="34" t="str">
        <f>IF(B40&gt;=$D$16,"",B40+1)</f>
        <v/>
      </c>
      <c r="C41" s="35" t="str">
        <f t="shared" si="0"/>
        <v/>
      </c>
      <c r="D41" s="36" t="str">
        <f>IF(B41="","",IF(B41=$D$16,G40+E41,$D$22))</f>
        <v/>
      </c>
      <c r="E41" s="36" t="str">
        <f>IF(B41="","",ROUND($D$14/12*G40,2))</f>
        <v/>
      </c>
      <c r="F41" s="36" t="str">
        <f t="shared" si="1"/>
        <v/>
      </c>
      <c r="G41" s="36" t="str">
        <f t="shared" si="2"/>
        <v/>
      </c>
    </row>
    <row r="42">
      <c r="B42" s="40" t="str">
        <f>IF(B41&gt;=$D$16,"",B41+1)</f>
        <v/>
      </c>
      <c r="C42" s="35" t="str">
        <f t="shared" si="0"/>
        <v/>
      </c>
      <c r="D42" s="36" t="str">
        <f>IF(B42="","",IF(B42=$D$16,G41+E42,$D$22))</f>
        <v/>
      </c>
      <c r="E42" s="36" t="str">
        <f>IF(B42="","",ROUND($D$14/12*G41,2))</f>
        <v/>
      </c>
      <c r="F42" s="36" t="str">
        <f t="shared" si="1"/>
        <v/>
      </c>
      <c r="G42" s="36" t="str">
        <f t="shared" si="2"/>
        <v/>
      </c>
    </row>
    <row r="43">
      <c r="B43" s="41" t="s">
        <v>0</v>
      </c>
      <c r="C43" s="35"/>
      <c r="D43" s="36"/>
      <c r="E43" s="36"/>
      <c r="F43" s="36"/>
      <c r="G43" s="36"/>
    </row>
    <row r="44">
      <c r="B44" s="34" t="str">
        <f>IF(B43&gt;=$D$16,"",B43+1)</f>
        <v/>
      </c>
      <c r="C44" s="35" t="str">
        <f t="shared" si="0"/>
        <v/>
      </c>
      <c r="D44" s="36" t="str">
        <f>IF(B44="","",IF(B44=$D$16,G43+E44,$D$22))</f>
        <v/>
      </c>
      <c r="E44" s="36" t="str">
        <f>IF(B44="","",ROUND($D$14/12*G43,2))</f>
        <v/>
      </c>
      <c r="F44" s="36" t="str">
        <f t="shared" si="1"/>
        <v/>
      </c>
      <c r="G44" s="36" t="str">
        <f t="shared" si="2"/>
        <v/>
      </c>
    </row>
    <row r="45">
      <c r="B45" s="34" t="str">
        <f>IF(B44&gt;=$D$16,"",B44+1)</f>
        <v/>
      </c>
      <c r="C45" s="35" t="str">
        <f t="shared" si="0"/>
        <v/>
      </c>
      <c r="D45" s="36" t="str">
        <f>IF(B45="","",IF(B45=$D$16,G44+E45,$D$22))</f>
        <v/>
      </c>
      <c r="E45" s="36" t="str">
        <f>IF(B45="","",ROUND($D$14/12*G44,2))</f>
        <v/>
      </c>
      <c r="F45" s="36" t="str">
        <f t="shared" si="1"/>
        <v/>
      </c>
      <c r="G45" s="36" t="str">
        <f t="shared" si="2"/>
        <v/>
      </c>
    </row>
    <row r="46">
      <c r="B46" s="34" t="str">
        <f>IF(B45&gt;=$D$16,"",B45+1)</f>
        <v/>
      </c>
      <c r="C46" s="35" t="str">
        <f t="shared" si="0"/>
        <v/>
      </c>
      <c r="D46" s="36" t="str">
        <f>IF(B46="","",IF(B46=$D$16,G45+E46,$D$22))</f>
        <v/>
      </c>
      <c r="E46" s="36" t="str">
        <f>IF(B46="","",ROUND($D$14/12*G45,2))</f>
        <v/>
      </c>
      <c r="F46" s="36" t="str">
        <f t="shared" si="1"/>
        <v/>
      </c>
      <c r="G46" s="36" t="str">
        <f t="shared" si="2"/>
        <v/>
      </c>
    </row>
    <row r="47">
      <c r="B47" s="34" t="str">
        <f>IF(B46&gt;=$D$16,"",B46+1)</f>
        <v/>
      </c>
      <c r="C47" s="35" t="str">
        <f t="shared" si="0"/>
        <v/>
      </c>
      <c r="D47" s="36" t="str">
        <f>IF(B47="","",IF(B47=$D$16,G46+E47,$D$22))</f>
        <v/>
      </c>
      <c r="E47" s="36" t="str">
        <f>IF(B47="","",ROUND($D$14/12*G46,2))</f>
        <v/>
      </c>
      <c r="F47" s="36" t="str">
        <f t="shared" si="1"/>
        <v/>
      </c>
      <c r="G47" s="36" t="str">
        <f t="shared" si="2"/>
        <v/>
      </c>
    </row>
    <row r="48">
      <c r="B48" s="34" t="str">
        <f>IF(B47&gt;=$D$16,"",B47+1)</f>
        <v/>
      </c>
      <c r="C48" s="35" t="str">
        <f t="shared" si="0"/>
        <v/>
      </c>
      <c r="D48" s="36" t="str">
        <f>IF(B48="","",IF(B48=$D$16,G47+E48,$D$22))</f>
        <v/>
      </c>
      <c r="E48" s="36" t="str">
        <f>IF(B48="","",ROUND($D$14/12*G47,2))</f>
        <v/>
      </c>
      <c r="F48" s="36" t="str">
        <f t="shared" si="1"/>
        <v/>
      </c>
      <c r="G48" s="36" t="str">
        <f t="shared" si="2"/>
        <v/>
      </c>
    </row>
    <row r="49">
      <c r="B49" s="34" t="str">
        <f>IF(B48&gt;=$D$16,"",B48+1)</f>
        <v/>
      </c>
      <c r="C49" s="35" t="str">
        <f t="shared" si="0"/>
        <v/>
      </c>
      <c r="D49" s="36" t="str">
        <f>IF(B49="","",IF(B49=$D$16,G48+E49,$D$22))</f>
        <v/>
      </c>
      <c r="E49" s="36" t="str">
        <f>IF(B49="","",ROUND($D$14/12*G48,2))</f>
        <v/>
      </c>
      <c r="F49" s="36" t="str">
        <f t="shared" si="1"/>
        <v/>
      </c>
      <c r="G49" s="36" t="str">
        <f t="shared" si="2"/>
        <v/>
      </c>
    </row>
    <row r="50">
      <c r="B50" s="34" t="str">
        <f>IF(B49&gt;=$D$16,"",B49+1)</f>
        <v/>
      </c>
      <c r="C50" s="35" t="str">
        <f t="shared" si="0"/>
        <v/>
      </c>
      <c r="D50" s="36" t="str">
        <f>IF(B50="","",IF(B50=$D$16,G49+E50,$D$22))</f>
        <v/>
      </c>
      <c r="E50" s="36" t="str">
        <f>IF(B50="","",ROUND($D$14/12*G49,2))</f>
        <v/>
      </c>
      <c r="F50" s="36" t="str">
        <f t="shared" si="1"/>
        <v/>
      </c>
      <c r="G50" s="36" t="str">
        <f t="shared" si="2"/>
        <v/>
      </c>
    </row>
    <row r="51">
      <c r="B51" s="34" t="str">
        <f>IF(B50&gt;=$D$16,"",B50+1)</f>
        <v/>
      </c>
      <c r="C51" s="35" t="str">
        <f t="shared" si="0"/>
        <v/>
      </c>
      <c r="D51" s="36" t="str">
        <f>IF(B51="","",IF(B51=$D$16,G50+E51,$D$22))</f>
        <v/>
      </c>
      <c r="E51" s="36" t="str">
        <f>IF(B51="","",ROUND($D$14/12*G50,2))</f>
        <v/>
      </c>
      <c r="F51" s="36" t="str">
        <f t="shared" si="1"/>
        <v/>
      </c>
      <c r="G51" s="36" t="str">
        <f t="shared" si="2"/>
        <v/>
      </c>
    </row>
    <row r="52">
      <c r="B52" s="34" t="str">
        <f>IF(B51&gt;=$D$16,"",B51+1)</f>
        <v/>
      </c>
      <c r="C52" s="35" t="str">
        <f t="shared" si="0"/>
        <v/>
      </c>
      <c r="D52" s="36" t="str">
        <f>IF(B52="","",IF(B52=$D$16,G51+E52,$D$22))</f>
        <v/>
      </c>
      <c r="E52" s="36" t="str">
        <f>IF(B52="","",ROUND($D$14/12*G51,2))</f>
        <v/>
      </c>
      <c r="F52" s="36" t="str">
        <f t="shared" si="1"/>
        <v/>
      </c>
      <c r="G52" s="36" t="str">
        <f t="shared" si="2"/>
        <v/>
      </c>
    </row>
    <row r="53">
      <c r="B53" s="34" t="str">
        <f>IF(B52&gt;=$D$16,"",B52+1)</f>
        <v/>
      </c>
      <c r="C53" s="35" t="str">
        <f t="shared" si="0"/>
        <v/>
      </c>
      <c r="D53" s="36" t="str">
        <f>IF(B53="","",IF(B53=$D$16,G52+E53,$D$22))</f>
        <v/>
      </c>
      <c r="E53" s="36" t="str">
        <f>IF(B53="","",ROUND($D$14/12*G52,2))</f>
        <v/>
      </c>
      <c r="F53" s="36" t="str">
        <f t="shared" si="1"/>
        <v/>
      </c>
      <c r="G53" s="36" t="str">
        <f t="shared" si="2"/>
        <v/>
      </c>
    </row>
    <row r="54">
      <c r="B54" s="34" t="str">
        <f>IF(B53&gt;=$D$16,"",B53+1)</f>
        <v/>
      </c>
      <c r="C54" s="35" t="str">
        <f t="shared" si="0"/>
        <v/>
      </c>
      <c r="D54" s="36" t="str">
        <f>IF(B54="","",IF(B54=$D$16,G53+E54,$D$22))</f>
        <v/>
      </c>
      <c r="E54" s="36" t="str">
        <f>IF(B54="","",ROUND($D$14/12*G53,2))</f>
        <v/>
      </c>
      <c r="F54" s="36" t="str">
        <f t="shared" si="1"/>
        <v/>
      </c>
      <c r="G54" s="36" t="str">
        <f t="shared" si="2"/>
        <v/>
      </c>
    </row>
    <row r="55">
      <c r="B55" s="34" t="str">
        <f>IF(B54&gt;=$D$16,"",B54+1)</f>
        <v/>
      </c>
      <c r="C55" s="35" t="str">
        <f t="shared" si="0"/>
        <v/>
      </c>
      <c r="D55" s="36" t="str">
        <f>IF(B55="","",IF(B55=$D$16,G54+E55,$D$22))</f>
        <v/>
      </c>
      <c r="E55" s="36" t="str">
        <f>IF(B55="","",ROUND($D$14/12*G54,2))</f>
        <v/>
      </c>
      <c r="F55" s="36" t="str">
        <f t="shared" si="1"/>
        <v/>
      </c>
      <c r="G55" s="36" t="str">
        <f t="shared" si="2"/>
        <v/>
      </c>
    </row>
    <row r="56">
      <c r="B56" s="34" t="str">
        <f>IF(B55&gt;=$D$16,"",B55+1)</f>
        <v/>
      </c>
      <c r="C56" s="35" t="str">
        <f t="shared" si="0"/>
        <v/>
      </c>
      <c r="D56" s="36" t="str">
        <f>IF(B56="","",IF(B56=$D$16,G55+E56,$D$22))</f>
        <v/>
      </c>
      <c r="E56" s="36" t="str">
        <f>IF(B56="","",ROUND($D$14/12*G55,2))</f>
        <v/>
      </c>
      <c r="F56" s="36" t="str">
        <f t="shared" si="1"/>
        <v/>
      </c>
      <c r="G56" s="36" t="str">
        <f t="shared" si="2"/>
        <v/>
      </c>
    </row>
    <row r="57">
      <c r="B57" s="34" t="str">
        <f>IF(B56&gt;=$D$16,"",B56+1)</f>
        <v/>
      </c>
      <c r="C57" s="35" t="str">
        <f t="shared" si="0"/>
        <v/>
      </c>
      <c r="D57" s="36" t="str">
        <f>IF(B57="","",IF(B57=$D$16,G56+E57,$D$22))</f>
        <v/>
      </c>
      <c r="E57" s="36" t="str">
        <f>IF(B57="","",ROUND($D$14/12*G56,2))</f>
        <v/>
      </c>
      <c r="F57" s="36" t="str">
        <f t="shared" si="1"/>
        <v/>
      </c>
      <c r="G57" s="36" t="str">
        <f t="shared" si="2"/>
        <v/>
      </c>
    </row>
    <row r="58">
      <c r="B58" s="34" t="str">
        <f>IF(B57&gt;=$D$16,"",B57+1)</f>
        <v/>
      </c>
      <c r="C58" s="35" t="str">
        <f t="shared" si="0"/>
        <v/>
      </c>
      <c r="D58" s="36" t="str">
        <f>IF(B58="","",IF(B58=$D$16,G57+E58,$D$22))</f>
        <v/>
      </c>
      <c r="E58" s="36" t="str">
        <f>IF(B58="","",ROUND($D$14/12*G57,2))</f>
        <v/>
      </c>
      <c r="F58" s="36" t="str">
        <f t="shared" si="1"/>
        <v/>
      </c>
      <c r="G58" s="36" t="str">
        <f t="shared" si="2"/>
        <v/>
      </c>
    </row>
    <row r="59">
      <c r="B59" s="34" t="str">
        <f>IF(B58&gt;=$D$16,"",B58+1)</f>
        <v/>
      </c>
      <c r="C59" s="35" t="str">
        <f t="shared" si="0"/>
        <v/>
      </c>
      <c r="D59" s="36" t="str">
        <f>IF(B59="","",IF(B59=$D$16,G58+E59,$D$22))</f>
        <v/>
      </c>
      <c r="E59" s="36" t="str">
        <f>IF(B59="","",ROUND($D$14/12*G58,2))</f>
        <v/>
      </c>
      <c r="F59" s="36" t="str">
        <f t="shared" si="1"/>
        <v/>
      </c>
      <c r="G59" s="36" t="str">
        <f t="shared" si="2"/>
        <v/>
      </c>
    </row>
    <row r="60">
      <c r="B60" s="34" t="str">
        <f>IF(B59&gt;=$D$16,"",B59+1)</f>
        <v/>
      </c>
      <c r="C60" s="35" t="str">
        <f t="shared" si="0"/>
        <v/>
      </c>
      <c r="D60" s="36" t="str">
        <f>IF(B60="","",IF(B60=$D$16,G59+E60,$D$22))</f>
        <v/>
      </c>
      <c r="E60" s="36" t="str">
        <f>IF(B60="","",ROUND($D$14/12*G59,2))</f>
        <v/>
      </c>
      <c r="F60" s="36" t="str">
        <f t="shared" si="1"/>
        <v/>
      </c>
      <c r="G60" s="36" t="str">
        <f t="shared" si="2"/>
        <v/>
      </c>
    </row>
    <row r="61">
      <c r="B61" s="34" t="str">
        <f>IF(B60&gt;=$D$16,"",B60+1)</f>
        <v/>
      </c>
      <c r="C61" s="35" t="str">
        <f t="shared" si="0"/>
        <v/>
      </c>
      <c r="D61" s="36" t="str">
        <f>IF(B61="","",IF(B61=$D$16,G60+E61,$D$22))</f>
        <v/>
      </c>
      <c r="E61" s="36" t="str">
        <f>IF(B61="","",ROUND($D$14/12*G60,2))</f>
        <v/>
      </c>
      <c r="F61" s="36" t="str">
        <f t="shared" si="1"/>
        <v/>
      </c>
      <c r="G61" s="36" t="str">
        <f t="shared" si="2"/>
        <v/>
      </c>
    </row>
    <row r="62">
      <c r="B62" s="34" t="str">
        <f>IF(B61&gt;=$D$16,"",B61+1)</f>
        <v/>
      </c>
      <c r="C62" s="35" t="str">
        <f t="shared" si="0"/>
        <v/>
      </c>
      <c r="D62" s="36" t="str">
        <f>IF(B62="","",IF(B62=$D$16,G61+E62,$D$22))</f>
        <v/>
      </c>
      <c r="E62" s="36" t="str">
        <f>IF(B62="","",ROUND($D$14/12*G61,2))</f>
        <v/>
      </c>
      <c r="F62" s="36" t="str">
        <f t="shared" si="1"/>
        <v/>
      </c>
      <c r="G62" s="36" t="str">
        <f t="shared" si="2"/>
        <v/>
      </c>
    </row>
    <row r="63">
      <c r="B63" s="34" t="str">
        <f>IF(B62&gt;=$D$16,"",B62+1)</f>
        <v/>
      </c>
      <c r="C63" s="35" t="str">
        <f t="shared" si="0"/>
        <v/>
      </c>
      <c r="D63" s="36" t="str">
        <f>IF(B63="","",IF(B63=$D$16,G62+E63,$D$22))</f>
        <v/>
      </c>
      <c r="E63" s="36" t="str">
        <f>IF(B63="","",ROUND($D$14/12*G62,2))</f>
        <v/>
      </c>
      <c r="F63" s="36" t="str">
        <f t="shared" si="1"/>
        <v/>
      </c>
      <c r="G63" s="36" t="str">
        <f t="shared" si="2"/>
        <v/>
      </c>
    </row>
    <row r="64">
      <c r="B64" s="34" t="str">
        <f>IF(B63&gt;=$D$16,"",B63+1)</f>
        <v/>
      </c>
      <c r="C64" s="35" t="str">
        <f t="shared" si="0"/>
        <v/>
      </c>
      <c r="D64" s="36" t="str">
        <f>IF(B64="","",IF(B64=$D$16,G63+E64,$D$22))</f>
        <v/>
      </c>
      <c r="E64" s="36" t="str">
        <f>IF(B64="","",ROUND($D$14/12*G63,2))</f>
        <v/>
      </c>
      <c r="F64" s="36" t="str">
        <f t="shared" si="1"/>
        <v/>
      </c>
      <c r="G64" s="36" t="str">
        <f t="shared" si="2"/>
        <v/>
      </c>
    </row>
    <row r="65">
      <c r="B65" s="34" t="str">
        <f>IF(B64&gt;=$D$16,"",B64+1)</f>
        <v/>
      </c>
      <c r="C65" s="35" t="str">
        <f t="shared" si="0"/>
        <v/>
      </c>
      <c r="D65" s="36" t="str">
        <f>IF(B65="","",IF(B65=$D$16,G64+E65,$D$22))</f>
        <v/>
      </c>
      <c r="E65" s="36" t="str">
        <f>IF(B65="","",ROUND($D$14/12*G64,2))</f>
        <v/>
      </c>
      <c r="F65" s="36" t="str">
        <f t="shared" si="1"/>
        <v/>
      </c>
      <c r="G65" s="36" t="str">
        <f t="shared" si="2"/>
        <v/>
      </c>
    </row>
    <row r="66">
      <c r="B66" s="34" t="str">
        <f>IF(B65&gt;=$D$16,"",B65+1)</f>
        <v/>
      </c>
      <c r="C66" s="35" t="str">
        <f t="shared" si="0"/>
        <v/>
      </c>
      <c r="D66" s="36" t="str">
        <f>IF(B66="","",IF(B66=$D$16,G65+E66,$D$22))</f>
        <v/>
      </c>
      <c r="E66" s="36" t="str">
        <f>IF(B66="","",ROUND($D$14/12*G65,2))</f>
        <v/>
      </c>
      <c r="F66" s="36" t="str">
        <f t="shared" si="1"/>
        <v/>
      </c>
      <c r="G66" s="36" t="str">
        <f t="shared" si="2"/>
        <v/>
      </c>
    </row>
    <row r="67">
      <c r="B67" s="34" t="str">
        <f>IF(B66&gt;=$D$16,"",B66+1)</f>
        <v/>
      </c>
      <c r="C67" s="35" t="str">
        <f t="shared" si="0"/>
        <v/>
      </c>
      <c r="D67" s="36" t="str">
        <f>IF(B67="","",IF(B67=$D$16,G66+E67,$D$22))</f>
        <v/>
      </c>
      <c r="E67" s="36" t="str">
        <f>IF(B67="","",ROUND($D$14/12*G66,2))</f>
        <v/>
      </c>
      <c r="F67" s="36" t="str">
        <f t="shared" si="1"/>
        <v/>
      </c>
      <c r="G67" s="36" t="str">
        <f t="shared" si="2"/>
        <v/>
      </c>
    </row>
    <row r="68">
      <c r="B68" s="34" t="str">
        <f>IF(B67&gt;=$D$16,"",B67+1)</f>
        <v/>
      </c>
      <c r="C68" s="35" t="str">
        <f t="shared" si="0"/>
        <v/>
      </c>
      <c r="D68" s="36" t="str">
        <f>IF(B68="","",IF(B68=$D$16,G67+E68,$D$22))</f>
        <v/>
      </c>
      <c r="E68" s="36" t="str">
        <f>IF(B68="","",ROUND($D$14/12*G67,2))</f>
        <v/>
      </c>
      <c r="F68" s="36" t="str">
        <f t="shared" si="1"/>
        <v/>
      </c>
      <c r="G68" s="36" t="str">
        <f t="shared" si="2"/>
        <v/>
      </c>
    </row>
    <row r="69">
      <c r="B69" s="34" t="str">
        <f>IF(B68&gt;=$D$16,"",B68+1)</f>
        <v/>
      </c>
      <c r="C69" s="35" t="str">
        <f t="shared" si="0"/>
        <v/>
      </c>
      <c r="D69" s="36" t="str">
        <f>IF(B69="","",IF(B69=$D$16,G68+E69,$D$22))</f>
        <v/>
      </c>
      <c r="E69" s="36" t="str">
        <f>IF(B69="","",ROUND($D$14/12*G68,2))</f>
        <v/>
      </c>
      <c r="F69" s="36" t="str">
        <f t="shared" si="1"/>
        <v/>
      </c>
      <c r="G69" s="36" t="str">
        <f t="shared" si="2"/>
        <v/>
      </c>
    </row>
    <row r="70">
      <c r="B70" s="34" t="str">
        <f>IF(B69&gt;=$D$16,"",B69+1)</f>
        <v/>
      </c>
      <c r="C70" s="35" t="str">
        <f t="shared" si="0"/>
        <v/>
      </c>
      <c r="D70" s="36" t="str">
        <f>IF(B70="","",IF(B70=$D$16,G69+E70,$D$22))</f>
        <v/>
      </c>
      <c r="E70" s="36" t="str">
        <f>IF(B70="","",ROUND($D$14/12*G69,2))</f>
        <v/>
      </c>
      <c r="F70" s="36" t="str">
        <f t="shared" si="1"/>
        <v/>
      </c>
      <c r="G70" s="36" t="str">
        <f t="shared" si="2"/>
        <v/>
      </c>
    </row>
    <row r="71">
      <c r="B71" s="34" t="str">
        <f>IF(B70&gt;=$D$16,"",B70+1)</f>
        <v/>
      </c>
      <c r="C71" s="35" t="str">
        <f t="shared" si="0"/>
        <v/>
      </c>
      <c r="D71" s="36" t="str">
        <f>IF(B71="","",IF(B71=$D$16,G70+E71,$D$22))</f>
        <v/>
      </c>
      <c r="E71" s="36" t="str">
        <f>IF(B71="","",ROUND($D$14/12*G70,2))</f>
        <v/>
      </c>
      <c r="F71" s="36" t="str">
        <f t="shared" si="1"/>
        <v/>
      </c>
      <c r="G71" s="36" t="str">
        <f t="shared" si="2"/>
        <v/>
      </c>
    </row>
    <row r="72">
      <c r="B72" s="34" t="str">
        <f>IF(B71&gt;=$D$16,"",B71+1)</f>
        <v/>
      </c>
      <c r="C72" s="35" t="str">
        <f t="shared" si="0"/>
        <v/>
      </c>
      <c r="D72" s="36" t="str">
        <f>IF(B72="","",IF(B72=$D$16,G71+E72,$D$22))</f>
        <v/>
      </c>
      <c r="E72" s="36" t="str">
        <f>IF(B72="","",ROUND($D$14/12*G71,2))</f>
        <v/>
      </c>
      <c r="F72" s="36" t="str">
        <f t="shared" si="1"/>
        <v/>
      </c>
      <c r="G72" s="36" t="str">
        <f t="shared" si="2"/>
        <v/>
      </c>
    </row>
    <row r="73">
      <c r="B73" s="34" t="str">
        <f>IF(B72&gt;=$D$16,"",B72+1)</f>
        <v/>
      </c>
      <c r="C73" s="35" t="str">
        <f t="shared" si="0"/>
        <v/>
      </c>
      <c r="D73" s="36" t="str">
        <f>IF(B73="","",IF(B73=$D$16,G72+E73,$D$22))</f>
        <v/>
      </c>
      <c r="E73" s="36" t="str">
        <f>IF(B73="","",ROUND($D$14/12*G72,2))</f>
        <v/>
      </c>
      <c r="F73" s="36" t="str">
        <f t="shared" si="1"/>
        <v/>
      </c>
      <c r="G73" s="36" t="str">
        <f t="shared" si="2"/>
        <v/>
      </c>
    </row>
    <row r="74">
      <c r="B74" s="34" t="str">
        <f>IF(B73&gt;=$D$16,"",B73+1)</f>
        <v/>
      </c>
      <c r="C74" s="35" t="str">
        <f t="shared" si="0"/>
        <v/>
      </c>
      <c r="D74" s="36" t="str">
        <f>IF(B74="","",IF(B74=$D$16,G73+E74,$D$22))</f>
        <v/>
      </c>
      <c r="E74" s="36" t="str">
        <f>IF(B74="","",ROUND($D$14/12*G73,2))</f>
        <v/>
      </c>
      <c r="F74" s="36" t="str">
        <f t="shared" si="1"/>
        <v/>
      </c>
      <c r="G74" s="36" t="str">
        <f t="shared" si="2"/>
        <v/>
      </c>
    </row>
    <row r="75">
      <c r="B75" s="34" t="str">
        <f>IF(B74&gt;=$D$16,"",B74+1)</f>
        <v/>
      </c>
      <c r="C75" s="35" t="str">
        <f t="shared" si="0"/>
        <v/>
      </c>
      <c r="D75" s="36" t="str">
        <f>IF(B75="","",IF(B75=$D$16,G74+E75,$D$22))</f>
        <v/>
      </c>
      <c r="E75" s="36" t="str">
        <f>IF(B75="","",ROUND($D$14/12*G74,2))</f>
        <v/>
      </c>
      <c r="F75" s="36" t="str">
        <f t="shared" si="1"/>
        <v/>
      </c>
      <c r="G75" s="36" t="str">
        <f t="shared" si="2"/>
        <v/>
      </c>
    </row>
    <row r="76">
      <c r="B76" s="34" t="str">
        <f>IF(B75&gt;=$D$16,"",B75+1)</f>
        <v/>
      </c>
      <c r="C76" s="35" t="str">
        <f t="shared" si="0"/>
        <v/>
      </c>
      <c r="D76" s="36" t="str">
        <f>IF(B76="","",IF(B76=$D$16,G75+E76,$D$22))</f>
        <v/>
      </c>
      <c r="E76" s="36" t="str">
        <f>IF(B76="","",ROUND($D$14/12*G75,2))</f>
        <v/>
      </c>
      <c r="F76" s="36" t="str">
        <f t="shared" si="1"/>
        <v/>
      </c>
      <c r="G76" s="36" t="str">
        <f t="shared" si="2"/>
        <v/>
      </c>
    </row>
    <row r="77">
      <c r="B77" s="34" t="str">
        <f>IF(B76&gt;=$D$16,"",B76+1)</f>
        <v/>
      </c>
      <c r="C77" s="35" t="str">
        <f t="shared" si="0"/>
        <v/>
      </c>
      <c r="D77" s="36" t="str">
        <f>IF(B77="","",IF(B77=$D$16,G76+E77,$D$22))</f>
        <v/>
      </c>
      <c r="E77" s="36" t="str">
        <f>IF(B77="","",ROUND($D$14/12*G76,2))</f>
        <v/>
      </c>
      <c r="F77" s="36" t="str">
        <f t="shared" si="1"/>
        <v/>
      </c>
      <c r="G77" s="36" t="str">
        <f t="shared" si="2"/>
        <v/>
      </c>
    </row>
    <row r="78">
      <c r="B78" s="34" t="str">
        <f>IF(B77&gt;=$D$16,"",B77+1)</f>
        <v/>
      </c>
      <c r="C78" s="35" t="str">
        <f t="shared" si="0"/>
        <v/>
      </c>
      <c r="D78" s="36" t="str">
        <f>IF(B78="","",IF(B78=$D$16,G77+E78,$D$22))</f>
        <v/>
      </c>
      <c r="E78" s="36" t="str">
        <f>IF(B78="","",ROUND($D$14/12*G77,2))</f>
        <v/>
      </c>
      <c r="F78" s="36" t="str">
        <f t="shared" si="1"/>
        <v/>
      </c>
      <c r="G78" s="36" t="str">
        <f t="shared" si="2"/>
        <v/>
      </c>
    </row>
    <row r="79">
      <c r="B79" s="34" t="str">
        <f>IF(B78&gt;=$D$16,"",B78+1)</f>
        <v/>
      </c>
      <c r="C79" s="35" t="str">
        <f t="shared" si="0"/>
        <v/>
      </c>
      <c r="D79" s="36" t="str">
        <f>IF(B79="","",IF(B79=$D$16,G78+E79,$D$22))</f>
        <v/>
      </c>
      <c r="E79" s="36" t="str">
        <f>IF(B79="","",ROUND($D$14/12*G78,2))</f>
        <v/>
      </c>
      <c r="F79" s="36" t="str">
        <f t="shared" si="1"/>
        <v/>
      </c>
      <c r="G79" s="36" t="str">
        <f t="shared" si="2"/>
        <v/>
      </c>
    </row>
    <row r="80">
      <c r="B80" s="34" t="str">
        <f>IF(B79&gt;=$D$16,"",B79+1)</f>
        <v/>
      </c>
      <c r="C80" s="35" t="str">
        <f t="shared" si="0"/>
        <v/>
      </c>
      <c r="D80" s="36" t="str">
        <f>IF(B80="","",IF(B80=$D$16,G79+E80,$D$22))</f>
        <v/>
      </c>
      <c r="E80" s="36" t="str">
        <f>IF(B80="","",ROUND($D$14/12*G79,2))</f>
        <v/>
      </c>
      <c r="F80" s="36" t="str">
        <f t="shared" si="1"/>
        <v/>
      </c>
      <c r="G80" s="36" t="str">
        <f t="shared" si="2"/>
        <v/>
      </c>
    </row>
    <row r="81">
      <c r="B81" s="34" t="str">
        <f>IF(B80&gt;=$D$16,"",B80+1)</f>
        <v/>
      </c>
      <c r="C81" s="35" t="str">
        <f t="shared" si="0"/>
        <v/>
      </c>
      <c r="D81" s="36" t="str">
        <f>IF(B81="","",IF(B81=$D$16,G80+E81,$D$22))</f>
        <v/>
      </c>
      <c r="E81" s="36" t="str">
        <f>IF(B81="","",ROUND($D$14/12*G80,2))</f>
        <v/>
      </c>
      <c r="F81" s="36" t="str">
        <f t="shared" si="1"/>
        <v/>
      </c>
      <c r="G81" s="36" t="str">
        <f t="shared" si="2"/>
        <v/>
      </c>
    </row>
    <row r="82">
      <c r="B82" s="34" t="str">
        <f>IF(B81&gt;=$D$16,"",B81+1)</f>
        <v/>
      </c>
      <c r="C82" s="35" t="str">
        <f t="shared" si="0"/>
        <v/>
      </c>
      <c r="D82" s="36" t="str">
        <f>IF(B82="","",IF(B82=$D$16,G81+E82,$D$22))</f>
        <v/>
      </c>
      <c r="E82" s="36" t="str">
        <f>IF(B82="","",ROUND($D$14/12*G81,2))</f>
        <v/>
      </c>
      <c r="F82" s="36" t="str">
        <f t="shared" si="1"/>
        <v/>
      </c>
      <c r="G82" s="36" t="str">
        <f t="shared" si="2"/>
        <v/>
      </c>
    </row>
    <row r="83">
      <c r="B83" s="34" t="str">
        <f>IF(B82&gt;=$D$16,"",B82+1)</f>
        <v/>
      </c>
      <c r="C83" s="35" t="str">
        <f t="shared" si="0"/>
        <v/>
      </c>
      <c r="D83" s="36" t="str">
        <f>IF(B83="","",IF(B83=$D$16,G82+E83,$D$22))</f>
        <v/>
      </c>
      <c r="E83" s="36" t="str">
        <f>IF(B83="","",ROUND($D$14/12*G82,2))</f>
        <v/>
      </c>
      <c r="F83" s="36" t="str">
        <f t="shared" si="1"/>
        <v/>
      </c>
      <c r="G83" s="36" t="str">
        <f t="shared" si="2"/>
        <v/>
      </c>
    </row>
    <row r="84">
      <c r="B84" s="34" t="str">
        <f>IF(B83&gt;=$D$16,"",B83+1)</f>
        <v/>
      </c>
      <c r="C84" s="35" t="str">
        <f t="shared" si="0"/>
        <v/>
      </c>
      <c r="D84" s="36" t="str">
        <f>IF(B84="","",IF(B84=$D$16,G83+E84,$D$22))</f>
        <v/>
      </c>
      <c r="E84" s="36" t="str">
        <f>IF(B84="","",ROUND($D$14/12*G83,2))</f>
        <v/>
      </c>
      <c r="F84" s="36" t="str">
        <f t="shared" si="1"/>
        <v/>
      </c>
      <c r="G84" s="36" t="str">
        <f t="shared" si="2"/>
        <v/>
      </c>
    </row>
    <row r="85">
      <c r="B85" s="34" t="str">
        <f>IF(B84&gt;=$D$16,"",B84+1)</f>
        <v/>
      </c>
      <c r="C85" s="35" t="str">
        <f t="shared" si="0"/>
        <v/>
      </c>
      <c r="D85" s="36" t="str">
        <f>IF(B85="","",IF(B85=$D$16,G84+E85,$D$22))</f>
        <v/>
      </c>
      <c r="E85" s="36" t="str">
        <f>IF(B85="","",ROUND($D$14/12*G84,2))</f>
        <v/>
      </c>
      <c r="F85" s="36" t="str">
        <f t="shared" si="1"/>
        <v/>
      </c>
      <c r="G85" s="36" t="str">
        <f t="shared" si="2"/>
        <v/>
      </c>
    </row>
    <row r="86">
      <c r="B86" s="34" t="str">
        <f>IF(B85&gt;=$D$16,"",B85+1)</f>
        <v/>
      </c>
      <c r="C86" s="35" t="str">
        <f t="shared" si="0"/>
        <v/>
      </c>
      <c r="D86" s="36" t="str">
        <f>IF(B86="","",IF(B86=$D$16,G85+E86,$D$22))</f>
        <v/>
      </c>
      <c r="E86" s="36" t="str">
        <f>IF(B86="","",ROUND($D$14/12*G85,2))</f>
        <v/>
      </c>
      <c r="F86" s="36" t="str">
        <f t="shared" si="1"/>
        <v/>
      </c>
      <c r="G86" s="36" t="str">
        <f t="shared" si="2"/>
        <v/>
      </c>
    </row>
    <row r="87">
      <c r="B87" s="34" t="str">
        <f>IF(B86&gt;=$D$16,"",B86+1)</f>
        <v/>
      </c>
      <c r="C87" s="35" t="str">
        <f t="shared" si="0"/>
        <v/>
      </c>
      <c r="D87" s="36" t="str">
        <f>IF(B87="","",IF(B87=$D$16,G86+E87,$D$22))</f>
        <v/>
      </c>
      <c r="E87" s="36" t="str">
        <f>IF(B87="","",ROUND($D$14/12*G86,2))</f>
        <v/>
      </c>
      <c r="F87" s="36" t="str">
        <f t="shared" si="1"/>
        <v/>
      </c>
      <c r="G87" s="36" t="str">
        <f t="shared" si="2"/>
        <v/>
      </c>
    </row>
    <row r="88">
      <c r="B88" s="34" t="str">
        <f>IF(B87&gt;=$D$16,"",B87+1)</f>
        <v/>
      </c>
      <c r="C88" s="35" t="str">
        <f t="shared" si="0"/>
        <v/>
      </c>
      <c r="D88" s="36" t="str">
        <f>IF(B88="","",IF(B88=$D$16,G87+E88,$D$22))</f>
        <v/>
      </c>
      <c r="E88" s="36" t="str">
        <f>IF(B88="","",ROUND($D$14/12*G87,2))</f>
        <v/>
      </c>
      <c r="F88" s="36" t="str">
        <f t="shared" si="1"/>
        <v/>
      </c>
      <c r="G88" s="36" t="str">
        <f t="shared" si="2"/>
        <v/>
      </c>
    </row>
    <row r="89">
      <c r="B89" s="34" t="str">
        <f>IF(B88&gt;=$D$16,"",B88+1)</f>
        <v/>
      </c>
      <c r="C89" s="35" t="str">
        <f t="shared" si="0"/>
        <v/>
      </c>
      <c r="D89" s="36" t="str">
        <f>IF(B89="","",IF(B89=$D$16,G88+E89,$D$22))</f>
        <v/>
      </c>
      <c r="E89" s="36" t="str">
        <f>IF(B89="","",ROUND($D$14/12*G88,2))</f>
        <v/>
      </c>
      <c r="F89" s="36" t="str">
        <f t="shared" si="1"/>
        <v/>
      </c>
      <c r="G89" s="36" t="str">
        <f t="shared" si="2"/>
        <v/>
      </c>
    </row>
    <row r="90">
      <c r="B90" s="34" t="str">
        <f>IF(B89&gt;=$D$16,"",B89+1)</f>
        <v/>
      </c>
      <c r="C90" s="35" t="str">
        <f t="shared" si="0"/>
        <v/>
      </c>
      <c r="D90" s="36" t="str">
        <f>IF(B90="","",IF(B90=$D$16,G89+E90,$D$22))</f>
        <v/>
      </c>
      <c r="E90" s="36" t="str">
        <f>IF(B90="","",ROUND($D$14/12*G89,2))</f>
        <v/>
      </c>
      <c r="F90" s="36" t="str">
        <f t="shared" si="1"/>
        <v/>
      </c>
      <c r="G90" s="36" t="str">
        <f t="shared" si="2"/>
        <v/>
      </c>
    </row>
    <row r="91">
      <c r="B91" s="34" t="str">
        <f>IF(B90&gt;=$D$16,"",B90+1)</f>
        <v/>
      </c>
      <c r="C91" s="35" t="str">
        <f t="shared" si="0"/>
        <v/>
      </c>
      <c r="D91" s="36" t="str">
        <f>IF(B91="","",IF(B91=$D$16,G90+E91,$D$22))</f>
        <v/>
      </c>
      <c r="E91" s="36" t="str">
        <f>IF(B91="","",ROUND($D$14/12*G90,2))</f>
        <v/>
      </c>
      <c r="F91" s="36" t="str">
        <f t="shared" si="1"/>
        <v/>
      </c>
      <c r="G91" s="36" t="str">
        <f t="shared" si="2"/>
        <v/>
      </c>
    </row>
    <row r="92">
      <c r="B92" s="34" t="str">
        <f>IF(B91&gt;=$D$16,"",B91+1)</f>
        <v/>
      </c>
      <c r="C92" s="35" t="str">
        <f t="shared" si="0"/>
        <v/>
      </c>
      <c r="D92" s="36" t="str">
        <f>IF(B92="","",IF(B92=$D$16,G91+E92,$D$22))</f>
        <v/>
      </c>
      <c r="E92" s="36" t="str">
        <f>IF(B92="","",ROUND($D$14/12*G91,2))</f>
        <v/>
      </c>
      <c r="F92" s="36" t="str">
        <f t="shared" si="1"/>
        <v/>
      </c>
      <c r="G92" s="36" t="str">
        <f t="shared" si="2"/>
        <v/>
      </c>
    </row>
    <row r="93">
      <c r="B93" s="34" t="str">
        <f>IF(B92&gt;=$D$16,"",B92+1)</f>
        <v/>
      </c>
      <c r="C93" s="35" t="str">
        <f t="shared" si="0"/>
        <v/>
      </c>
      <c r="D93" s="36" t="str">
        <f>IF(B93="","",IF(B93=$D$16,G92+E93,$D$22))</f>
        <v/>
      </c>
      <c r="E93" s="36" t="str">
        <f>IF(B93="","",ROUND($D$14/12*G92,2))</f>
        <v/>
      </c>
      <c r="F93" s="36" t="str">
        <f t="shared" si="1"/>
        <v/>
      </c>
      <c r="G93" s="36" t="str">
        <f t="shared" si="2"/>
        <v/>
      </c>
    </row>
    <row r="94">
      <c r="B94" s="34" t="str">
        <f>IF(B93&gt;=$D$16,"",B93+1)</f>
        <v/>
      </c>
      <c r="C94" s="35" t="str">
        <f t="shared" si="0"/>
        <v/>
      </c>
      <c r="D94" s="36" t="str">
        <f>IF(B94="","",IF(B94=$D$16,G93+E94,$D$22))</f>
        <v/>
      </c>
      <c r="E94" s="36" t="str">
        <f>IF(B94="","",ROUND($D$14/12*G93,2))</f>
        <v/>
      </c>
      <c r="F94" s="36" t="str">
        <f t="shared" si="1"/>
        <v/>
      </c>
      <c r="G94" s="36" t="str">
        <f t="shared" si="2"/>
        <v/>
      </c>
    </row>
    <row r="95">
      <c r="B95" s="34" t="str">
        <f>IF(B94&gt;=$D$16,"",B94+1)</f>
        <v/>
      </c>
      <c r="C95" s="35" t="str">
        <f t="shared" si="0"/>
        <v/>
      </c>
      <c r="D95" s="36" t="str">
        <f>IF(B95="","",IF(B95=$D$16,G94+E95,$D$22))</f>
        <v/>
      </c>
      <c r="E95" s="36" t="str">
        <f>IF(B95="","",ROUND($D$14/12*G94,2))</f>
        <v/>
      </c>
      <c r="F95" s="36" t="str">
        <f t="shared" si="1"/>
        <v/>
      </c>
      <c r="G95" s="36" t="str">
        <f t="shared" si="2"/>
        <v/>
      </c>
    </row>
    <row r="96">
      <c r="B96" s="34" t="str">
        <f>IF(B95&gt;=$D$16,"",B95+1)</f>
        <v/>
      </c>
      <c r="C96" s="35" t="str">
        <f t="shared" si="0"/>
        <v/>
      </c>
      <c r="D96" s="36" t="str">
        <f>IF(B96="","",IF(B96=$D$16,G95+E96,$D$22))</f>
        <v/>
      </c>
      <c r="E96" s="36" t="str">
        <f>IF(B96="","",ROUND($D$14/12*G95,2))</f>
        <v/>
      </c>
      <c r="F96" s="36" t="str">
        <f t="shared" si="1"/>
        <v/>
      </c>
      <c r="G96" s="36" t="str">
        <f t="shared" si="2"/>
        <v/>
      </c>
    </row>
    <row r="97">
      <c r="B97" s="34" t="str">
        <f>IF(B96&gt;=$D$16,"",B96+1)</f>
        <v/>
      </c>
      <c r="C97" s="35" t="str">
        <f t="shared" ref="C97:C160" si="3">IF(B97="","",DATE(YEAR(C96),MONTH(C96)+1,DAY(C96)))</f>
        <v/>
      </c>
      <c r="D97" s="36" t="str">
        <f>IF(B97="","",IF(B97=$D$16,G96+E97,$D$22))</f>
        <v/>
      </c>
      <c r="E97" s="36" t="str">
        <f>IF(B97="","",ROUND($D$14/12*G96,2))</f>
        <v/>
      </c>
      <c r="F97" s="36" t="str">
        <f t="shared" ref="F97:F160" si="4">IF(B97="","",D97-E97)</f>
        <v/>
      </c>
      <c r="G97" s="36" t="str">
        <f t="shared" ref="G97:G160" si="5">IF(B97="","",G96-F97)</f>
        <v/>
      </c>
    </row>
    <row r="98">
      <c r="B98" s="34" t="str">
        <f>IF(B97&gt;=$D$16,"",B97+1)</f>
        <v/>
      </c>
      <c r="C98" s="35" t="str">
        <f t="shared" si="3"/>
        <v/>
      </c>
      <c r="D98" s="36" t="str">
        <f>IF(B98="","",IF(B98=$D$16,G97+E98,$D$22))</f>
        <v/>
      </c>
      <c r="E98" s="36" t="str">
        <f>IF(B98="","",ROUND($D$14/12*G97,2))</f>
        <v/>
      </c>
      <c r="F98" s="36" t="str">
        <f t="shared" si="4"/>
        <v/>
      </c>
      <c r="G98" s="36" t="str">
        <f t="shared" si="5"/>
        <v/>
      </c>
    </row>
    <row r="99">
      <c r="B99" s="34" t="str">
        <f>IF(B98&gt;=$D$16,"",B98+1)</f>
        <v/>
      </c>
      <c r="C99" s="35" t="str">
        <f t="shared" si="3"/>
        <v/>
      </c>
      <c r="D99" s="36" t="str">
        <f>IF(B99="","",IF(B99=$D$16,G98+E99,$D$22))</f>
        <v/>
      </c>
      <c r="E99" s="36" t="str">
        <f>IF(B99="","",ROUND($D$14/12*G98,2))</f>
        <v/>
      </c>
      <c r="F99" s="36" t="str">
        <f t="shared" si="4"/>
        <v/>
      </c>
      <c r="G99" s="36" t="str">
        <f t="shared" si="5"/>
        <v/>
      </c>
    </row>
    <row r="100">
      <c r="B100" s="34" t="str">
        <f>IF(B99&gt;=$D$16,"",B99+1)</f>
        <v/>
      </c>
      <c r="C100" s="35" t="str">
        <f t="shared" si="3"/>
        <v/>
      </c>
      <c r="D100" s="36" t="str">
        <f>IF(B100="","",IF(B100=$D$16,G99+E100,$D$22))</f>
        <v/>
      </c>
      <c r="E100" s="36" t="str">
        <f>IF(B100="","",ROUND($D$14/12*G99,2))</f>
        <v/>
      </c>
      <c r="F100" s="36" t="str">
        <f t="shared" si="4"/>
        <v/>
      </c>
      <c r="G100" s="36" t="str">
        <f t="shared" si="5"/>
        <v/>
      </c>
    </row>
    <row r="101">
      <c r="B101" s="34" t="str">
        <f>IF(B100&gt;=$D$16,"",B100+1)</f>
        <v/>
      </c>
      <c r="C101" s="35" t="str">
        <f t="shared" si="3"/>
        <v/>
      </c>
      <c r="D101" s="36" t="str">
        <f>IF(B101="","",IF(B101=$D$16,G100+E101,$D$22))</f>
        <v/>
      </c>
      <c r="E101" s="36" t="str">
        <f>IF(B101="","",ROUND($D$14/12*G100,2))</f>
        <v/>
      </c>
      <c r="F101" s="36" t="str">
        <f t="shared" si="4"/>
        <v/>
      </c>
      <c r="G101" s="36" t="str">
        <f t="shared" si="5"/>
        <v/>
      </c>
    </row>
    <row r="102">
      <c r="B102" s="34" t="str">
        <f>IF(B101&gt;=$D$16,"",B101+1)</f>
        <v/>
      </c>
      <c r="C102" s="35" t="str">
        <f t="shared" si="3"/>
        <v/>
      </c>
      <c r="D102" s="36" t="str">
        <f>IF(B102="","",IF(B102=$D$16,G101+E102,$D$22))</f>
        <v/>
      </c>
      <c r="E102" s="36" t="str">
        <f>IF(B102="","",ROUND($D$14/12*G101,2))</f>
        <v/>
      </c>
      <c r="F102" s="36" t="str">
        <f t="shared" si="4"/>
        <v/>
      </c>
      <c r="G102" s="36" t="str">
        <f t="shared" si="5"/>
        <v/>
      </c>
    </row>
    <row r="103">
      <c r="B103" s="34" t="str">
        <f>IF(B102&gt;=$D$16,"",B102+1)</f>
        <v/>
      </c>
      <c r="C103" s="35" t="str">
        <f t="shared" si="3"/>
        <v/>
      </c>
      <c r="D103" s="36" t="str">
        <f>IF(B103="","",IF(B103=$D$16,G102+E103,$D$22))</f>
        <v/>
      </c>
      <c r="E103" s="36" t="str">
        <f>IF(B103="","",ROUND($D$14/12*G102,2))</f>
        <v/>
      </c>
      <c r="F103" s="36" t="str">
        <f t="shared" si="4"/>
        <v/>
      </c>
      <c r="G103" s="36" t="str">
        <f t="shared" si="5"/>
        <v/>
      </c>
    </row>
    <row r="104">
      <c r="B104" s="34" t="str">
        <f>IF(B103&gt;=$D$16,"",B103+1)</f>
        <v/>
      </c>
      <c r="C104" s="35" t="str">
        <f t="shared" si="3"/>
        <v/>
      </c>
      <c r="D104" s="36" t="str">
        <f>IF(B104="","",IF(B104=$D$16,G103+E104,$D$22))</f>
        <v/>
      </c>
      <c r="E104" s="36" t="str">
        <f>IF(B104="","",ROUND($D$14/12*G103,2))</f>
        <v/>
      </c>
      <c r="F104" s="36" t="str">
        <f t="shared" si="4"/>
        <v/>
      </c>
      <c r="G104" s="36" t="str">
        <f t="shared" si="5"/>
        <v/>
      </c>
    </row>
    <row r="105">
      <c r="B105" s="34" t="str">
        <f>IF(B104&gt;=$D$16,"",B104+1)</f>
        <v/>
      </c>
      <c r="C105" s="35" t="str">
        <f t="shared" si="3"/>
        <v/>
      </c>
      <c r="D105" s="36" t="str">
        <f>IF(B105="","",IF(B105=$D$16,G104+E105,$D$22))</f>
        <v/>
      </c>
      <c r="E105" s="36" t="str">
        <f>IF(B105="","",ROUND($D$14/12*G104,2))</f>
        <v/>
      </c>
      <c r="F105" s="36" t="str">
        <f t="shared" si="4"/>
        <v/>
      </c>
      <c r="G105" s="36" t="str">
        <f t="shared" si="5"/>
        <v/>
      </c>
    </row>
    <row r="106">
      <c r="B106" s="34" t="str">
        <f>IF(B105&gt;=$D$16,"",B105+1)</f>
        <v/>
      </c>
      <c r="C106" s="35" t="str">
        <f t="shared" si="3"/>
        <v/>
      </c>
      <c r="D106" s="36" t="str">
        <f>IF(B106="","",IF(B106=$D$16,G105+E106,$D$22))</f>
        <v/>
      </c>
      <c r="E106" s="36" t="str">
        <f>IF(B106="","",ROUND($D$14/12*G105,2))</f>
        <v/>
      </c>
      <c r="F106" s="36" t="str">
        <f t="shared" si="4"/>
        <v/>
      </c>
      <c r="G106" s="36" t="str">
        <f t="shared" si="5"/>
        <v/>
      </c>
    </row>
    <row r="107">
      <c r="B107" s="34" t="str">
        <f>IF(B106&gt;=$D$16,"",B106+1)</f>
        <v/>
      </c>
      <c r="C107" s="35" t="str">
        <f t="shared" si="3"/>
        <v/>
      </c>
      <c r="D107" s="36" t="str">
        <f>IF(B107="","",IF(B107=$D$16,G106+E107,$D$22))</f>
        <v/>
      </c>
      <c r="E107" s="36" t="str">
        <f>IF(B107="","",ROUND($D$14/12*G106,2))</f>
        <v/>
      </c>
      <c r="F107" s="36" t="str">
        <f t="shared" si="4"/>
        <v/>
      </c>
      <c r="G107" s="36" t="str">
        <f t="shared" si="5"/>
        <v/>
      </c>
    </row>
    <row r="108">
      <c r="B108" s="34" t="str">
        <f>IF(B107&gt;=$D$16,"",B107+1)</f>
        <v/>
      </c>
      <c r="C108" s="35" t="str">
        <f t="shared" si="3"/>
        <v/>
      </c>
      <c r="D108" s="36" t="str">
        <f>IF(B108="","",IF(B108=$D$16,G107+E108,$D$22))</f>
        <v/>
      </c>
      <c r="E108" s="36" t="str">
        <f>IF(B108="","",ROUND($D$14/12*G107,2))</f>
        <v/>
      </c>
      <c r="F108" s="36" t="str">
        <f t="shared" si="4"/>
        <v/>
      </c>
      <c r="G108" s="36" t="str">
        <f t="shared" si="5"/>
        <v/>
      </c>
    </row>
    <row r="109">
      <c r="B109" s="34" t="str">
        <f>IF(B108&gt;=$D$16,"",B108+1)</f>
        <v/>
      </c>
      <c r="C109" s="35" t="str">
        <f t="shared" si="3"/>
        <v/>
      </c>
      <c r="D109" s="36" t="str">
        <f>IF(B109="","",IF(B109=$D$16,G108+E109,$D$22))</f>
        <v/>
      </c>
      <c r="E109" s="36" t="str">
        <f>IF(B109="","",ROUND($D$14/12*G108,2))</f>
        <v/>
      </c>
      <c r="F109" s="36" t="str">
        <f t="shared" si="4"/>
        <v/>
      </c>
      <c r="G109" s="36" t="str">
        <f t="shared" si="5"/>
        <v/>
      </c>
    </row>
    <row r="110">
      <c r="B110" s="34" t="str">
        <f>IF(B109&gt;=$D$16,"",B109+1)</f>
        <v/>
      </c>
      <c r="C110" s="35" t="str">
        <f t="shared" si="3"/>
        <v/>
      </c>
      <c r="D110" s="36" t="str">
        <f>IF(B110="","",IF(B110=$D$16,G109+E110,$D$22))</f>
        <v/>
      </c>
      <c r="E110" s="36" t="str">
        <f>IF(B110="","",ROUND($D$14/12*G109,2))</f>
        <v/>
      </c>
      <c r="F110" s="36" t="str">
        <f t="shared" si="4"/>
        <v/>
      </c>
      <c r="G110" s="36" t="str">
        <f t="shared" si="5"/>
        <v/>
      </c>
    </row>
    <row r="111">
      <c r="B111" s="34" t="str">
        <f>IF(B110&gt;=$D$16,"",B110+1)</f>
        <v/>
      </c>
      <c r="C111" s="35" t="str">
        <f t="shared" si="3"/>
        <v/>
      </c>
      <c r="D111" s="36" t="str">
        <f>IF(B111="","",IF(B111=$D$16,G110+E111,$D$22))</f>
        <v/>
      </c>
      <c r="E111" s="36" t="str">
        <f>IF(B111="","",ROUND($D$14/12*G110,2))</f>
        <v/>
      </c>
      <c r="F111" s="36" t="str">
        <f t="shared" si="4"/>
        <v/>
      </c>
      <c r="G111" s="36" t="str">
        <f t="shared" si="5"/>
        <v/>
      </c>
    </row>
    <row r="112">
      <c r="B112" s="34" t="str">
        <f>IF(B111&gt;=$D$16,"",B111+1)</f>
        <v/>
      </c>
      <c r="C112" s="35" t="str">
        <f t="shared" si="3"/>
        <v/>
      </c>
      <c r="D112" s="36" t="str">
        <f>IF(B112="","",IF(B112=$D$16,G111+E112,$D$22))</f>
        <v/>
      </c>
      <c r="E112" s="36" t="str">
        <f>IF(B112="","",ROUND($D$14/12*G111,2))</f>
        <v/>
      </c>
      <c r="F112" s="36" t="str">
        <f t="shared" si="4"/>
        <v/>
      </c>
      <c r="G112" s="36" t="str">
        <f t="shared" si="5"/>
        <v/>
      </c>
    </row>
    <row r="113">
      <c r="B113" s="34" t="str">
        <f>IF(B112&gt;=$D$16,"",B112+1)</f>
        <v/>
      </c>
      <c r="C113" s="35" t="str">
        <f t="shared" si="3"/>
        <v/>
      </c>
      <c r="D113" s="36" t="str">
        <f>IF(B113="","",IF(B113=$D$16,G112+E113,$D$22))</f>
        <v/>
      </c>
      <c r="E113" s="36" t="str">
        <f>IF(B113="","",ROUND($D$14/12*G112,2))</f>
        <v/>
      </c>
      <c r="F113" s="36" t="str">
        <f t="shared" si="4"/>
        <v/>
      </c>
      <c r="G113" s="36" t="str">
        <f t="shared" si="5"/>
        <v/>
      </c>
    </row>
    <row r="114">
      <c r="B114" s="34" t="str">
        <f>IF(B113&gt;=$D$16,"",B113+1)</f>
        <v/>
      </c>
      <c r="C114" s="35" t="str">
        <f t="shared" si="3"/>
        <v/>
      </c>
      <c r="D114" s="36" t="str">
        <f>IF(B114="","",IF(B114=$D$16,G113+E114,$D$22))</f>
        <v/>
      </c>
      <c r="E114" s="36" t="str">
        <f>IF(B114="","",ROUND($D$14/12*G113,2))</f>
        <v/>
      </c>
      <c r="F114" s="36" t="str">
        <f t="shared" si="4"/>
        <v/>
      </c>
      <c r="G114" s="36" t="str">
        <f t="shared" si="5"/>
        <v/>
      </c>
    </row>
    <row r="115">
      <c r="B115" s="34" t="str">
        <f>IF(B114&gt;=$D$16,"",B114+1)</f>
        <v/>
      </c>
      <c r="C115" s="35" t="str">
        <f t="shared" si="3"/>
        <v/>
      </c>
      <c r="D115" s="36" t="str">
        <f>IF(B115="","",IF(B115=$D$16,G114+E115,$D$22))</f>
        <v/>
      </c>
      <c r="E115" s="36" t="str">
        <f>IF(B115="","",ROUND($D$14/12*G114,2))</f>
        <v/>
      </c>
      <c r="F115" s="36" t="str">
        <f t="shared" si="4"/>
        <v/>
      </c>
      <c r="G115" s="36" t="str">
        <f t="shared" si="5"/>
        <v/>
      </c>
    </row>
    <row r="116">
      <c r="B116" s="34" t="str">
        <f>IF(B115&gt;=$D$16,"",B115+1)</f>
        <v/>
      </c>
      <c r="C116" s="35" t="str">
        <f t="shared" si="3"/>
        <v/>
      </c>
      <c r="D116" s="36" t="str">
        <f>IF(B116="","",IF(B116=$D$16,G115+E116,$D$22))</f>
        <v/>
      </c>
      <c r="E116" s="36" t="str">
        <f>IF(B116="","",ROUND($D$14/12*G115,2))</f>
        <v/>
      </c>
      <c r="F116" s="36" t="str">
        <f t="shared" si="4"/>
        <v/>
      </c>
      <c r="G116" s="36" t="str">
        <f t="shared" si="5"/>
        <v/>
      </c>
    </row>
    <row r="117">
      <c r="B117" s="34" t="str">
        <f>IF(B116&gt;=$D$16,"",B116+1)</f>
        <v/>
      </c>
      <c r="C117" s="35" t="str">
        <f t="shared" si="3"/>
        <v/>
      </c>
      <c r="D117" s="36" t="str">
        <f>IF(B117="","",IF(B117=$D$16,G116+E117,$D$22))</f>
        <v/>
      </c>
      <c r="E117" s="36" t="str">
        <f>IF(B117="","",ROUND($D$14/12*G116,2))</f>
        <v/>
      </c>
      <c r="F117" s="36" t="str">
        <f t="shared" si="4"/>
        <v/>
      </c>
      <c r="G117" s="36" t="str">
        <f t="shared" si="5"/>
        <v/>
      </c>
    </row>
    <row r="118">
      <c r="B118" s="34" t="str">
        <f>IF(B117&gt;=$D$16,"",B117+1)</f>
        <v/>
      </c>
      <c r="C118" s="35" t="str">
        <f t="shared" si="3"/>
        <v/>
      </c>
      <c r="D118" s="36" t="str">
        <f>IF(B118="","",IF(B118=$D$16,G117+E118,$D$22))</f>
        <v/>
      </c>
      <c r="E118" s="36" t="str">
        <f>IF(B118="","",ROUND($D$14/12*G117,2))</f>
        <v/>
      </c>
      <c r="F118" s="36" t="str">
        <f t="shared" si="4"/>
        <v/>
      </c>
      <c r="G118" s="36" t="str">
        <f t="shared" si="5"/>
        <v/>
      </c>
    </row>
    <row r="119">
      <c r="B119" s="34" t="str">
        <f>IF(B118&gt;=$D$16,"",B118+1)</f>
        <v/>
      </c>
      <c r="C119" s="35" t="str">
        <f t="shared" si="3"/>
        <v/>
      </c>
      <c r="D119" s="36" t="str">
        <f>IF(B119="","",IF(B119=$D$16,G118+E119,$D$22))</f>
        <v/>
      </c>
      <c r="E119" s="36" t="str">
        <f>IF(B119="","",ROUND($D$14/12*G118,2))</f>
        <v/>
      </c>
      <c r="F119" s="36" t="str">
        <f t="shared" si="4"/>
        <v/>
      </c>
      <c r="G119" s="36" t="str">
        <f t="shared" si="5"/>
        <v/>
      </c>
    </row>
    <row r="120">
      <c r="B120" s="34" t="str">
        <f>IF(B119&gt;=$D$16,"",B119+1)</f>
        <v/>
      </c>
      <c r="C120" s="35" t="str">
        <f t="shared" si="3"/>
        <v/>
      </c>
      <c r="D120" s="36" t="str">
        <f>IF(B120="","",IF(B120=$D$16,G119+E120,$D$22))</f>
        <v/>
      </c>
      <c r="E120" s="36" t="str">
        <f>IF(B120="","",ROUND($D$14/12*G119,2))</f>
        <v/>
      </c>
      <c r="F120" s="36" t="str">
        <f t="shared" si="4"/>
        <v/>
      </c>
      <c r="G120" s="36" t="str">
        <f t="shared" si="5"/>
        <v/>
      </c>
    </row>
    <row r="121">
      <c r="B121" s="34" t="str">
        <f>IF(B120&gt;=$D$16,"",B120+1)</f>
        <v/>
      </c>
      <c r="C121" s="35" t="str">
        <f t="shared" si="3"/>
        <v/>
      </c>
      <c r="D121" s="36" t="str">
        <f>IF(B121="","",IF(B121=$D$16,G120+E121,$D$22))</f>
        <v/>
      </c>
      <c r="E121" s="36" t="str">
        <f>IF(B121="","",ROUND($D$14/12*G120,2))</f>
        <v/>
      </c>
      <c r="F121" s="36" t="str">
        <f t="shared" si="4"/>
        <v/>
      </c>
      <c r="G121" s="36" t="str">
        <f t="shared" si="5"/>
        <v/>
      </c>
    </row>
    <row r="122">
      <c r="B122" s="34" t="str">
        <f>IF(B121&gt;=$D$16,"",B121+1)</f>
        <v/>
      </c>
      <c r="C122" s="35" t="str">
        <f t="shared" si="3"/>
        <v/>
      </c>
      <c r="D122" s="36" t="str">
        <f>IF(B122="","",IF(B122=$D$16,G121+E122,$D$22))</f>
        <v/>
      </c>
      <c r="E122" s="36" t="str">
        <f>IF(B122="","",ROUND($D$14/12*G121,2))</f>
        <v/>
      </c>
      <c r="F122" s="36" t="str">
        <f t="shared" si="4"/>
        <v/>
      </c>
      <c r="G122" s="36" t="str">
        <f t="shared" si="5"/>
        <v/>
      </c>
    </row>
    <row r="123">
      <c r="B123" s="34" t="str">
        <f>IF(B122&gt;=$D$16,"",B122+1)</f>
        <v/>
      </c>
      <c r="C123" s="35" t="str">
        <f t="shared" si="3"/>
        <v/>
      </c>
      <c r="D123" s="36" t="str">
        <f>IF(B123="","",IF(B123=$D$16,G122+E123,$D$22))</f>
        <v/>
      </c>
      <c r="E123" s="36" t="str">
        <f>IF(B123="","",ROUND($D$14/12*G122,2))</f>
        <v/>
      </c>
      <c r="F123" s="36" t="str">
        <f t="shared" si="4"/>
        <v/>
      </c>
      <c r="G123" s="36" t="str">
        <f t="shared" si="5"/>
        <v/>
      </c>
    </row>
    <row r="124">
      <c r="B124" s="34" t="str">
        <f>IF(B123&gt;=$D$16,"",B123+1)</f>
        <v/>
      </c>
      <c r="C124" s="35" t="str">
        <f t="shared" si="3"/>
        <v/>
      </c>
      <c r="D124" s="36" t="str">
        <f>IF(B124="","",IF(B124=$D$16,G123+E124,$D$22))</f>
        <v/>
      </c>
      <c r="E124" s="36" t="str">
        <f>IF(B124="","",ROUND($D$14/12*G123,2))</f>
        <v/>
      </c>
      <c r="F124" s="36" t="str">
        <f t="shared" si="4"/>
        <v/>
      </c>
      <c r="G124" s="36" t="str">
        <f t="shared" si="5"/>
        <v/>
      </c>
    </row>
    <row r="125">
      <c r="B125" s="34" t="str">
        <f>IF(B124&gt;=$D$16,"",B124+1)</f>
        <v/>
      </c>
      <c r="C125" s="35" t="str">
        <f t="shared" si="3"/>
        <v/>
      </c>
      <c r="D125" s="36" t="str">
        <f>IF(B125="","",IF(B125=$D$16,G124+E125,$D$22))</f>
        <v/>
      </c>
      <c r="E125" s="36" t="str">
        <f>IF(B125="","",ROUND($D$14/12*G124,2))</f>
        <v/>
      </c>
      <c r="F125" s="36" t="str">
        <f t="shared" si="4"/>
        <v/>
      </c>
      <c r="G125" s="36" t="str">
        <f t="shared" si="5"/>
        <v/>
      </c>
    </row>
    <row r="126">
      <c r="B126" s="34" t="str">
        <f>IF(B125&gt;=$D$16,"",B125+1)</f>
        <v/>
      </c>
      <c r="C126" s="35" t="str">
        <f t="shared" si="3"/>
        <v/>
      </c>
      <c r="D126" s="36" t="str">
        <f>IF(B126="","",IF(B126=$D$16,G125+E126,$D$22))</f>
        <v/>
      </c>
      <c r="E126" s="36" t="str">
        <f>IF(B126="","",ROUND($D$14/12*G125,2))</f>
        <v/>
      </c>
      <c r="F126" s="36" t="str">
        <f t="shared" si="4"/>
        <v/>
      </c>
      <c r="G126" s="36" t="str">
        <f t="shared" si="5"/>
        <v/>
      </c>
    </row>
    <row r="127">
      <c r="B127" s="34" t="str">
        <f>IF(B126&gt;=$D$16,"",B126+1)</f>
        <v/>
      </c>
      <c r="C127" s="35" t="str">
        <f t="shared" si="3"/>
        <v/>
      </c>
      <c r="D127" s="36" t="str">
        <f>IF(B127="","",IF(B127=$D$16,G126+E127,$D$22))</f>
        <v/>
      </c>
      <c r="E127" s="36" t="str">
        <f>IF(B127="","",ROUND($D$14/12*G126,2))</f>
        <v/>
      </c>
      <c r="F127" s="36" t="str">
        <f t="shared" si="4"/>
        <v/>
      </c>
      <c r="G127" s="36" t="str">
        <f t="shared" si="5"/>
        <v/>
      </c>
    </row>
    <row r="128">
      <c r="B128" s="34" t="str">
        <f>IF(B127&gt;=$D$16,"",B127+1)</f>
        <v/>
      </c>
      <c r="C128" s="35" t="str">
        <f t="shared" si="3"/>
        <v/>
      </c>
      <c r="D128" s="36" t="str">
        <f>IF(B128="","",IF(B128=$D$16,G127+E128,$D$22))</f>
        <v/>
      </c>
      <c r="E128" s="36" t="str">
        <f>IF(B128="","",ROUND($D$14/12*G127,2))</f>
        <v/>
      </c>
      <c r="F128" s="36" t="str">
        <f t="shared" si="4"/>
        <v/>
      </c>
      <c r="G128" s="36" t="str">
        <f t="shared" si="5"/>
        <v/>
      </c>
    </row>
    <row r="129">
      <c r="B129" s="34" t="str">
        <f>IF(B128&gt;=$D$16,"",B128+1)</f>
        <v/>
      </c>
      <c r="C129" s="35" t="str">
        <f t="shared" si="3"/>
        <v/>
      </c>
      <c r="D129" s="36" t="str">
        <f>IF(B129="","",IF(B129=$D$16,G128+E129,$D$22))</f>
        <v/>
      </c>
      <c r="E129" s="36" t="str">
        <f>IF(B129="","",ROUND($D$14/12*G128,2))</f>
        <v/>
      </c>
      <c r="F129" s="36" t="str">
        <f t="shared" si="4"/>
        <v/>
      </c>
      <c r="G129" s="36" t="str">
        <f t="shared" si="5"/>
        <v/>
      </c>
    </row>
    <row r="130">
      <c r="B130" s="34" t="str">
        <f>IF(B129&gt;=$D$16,"",B129+1)</f>
        <v/>
      </c>
      <c r="C130" s="35" t="str">
        <f t="shared" si="3"/>
        <v/>
      </c>
      <c r="D130" s="36" t="str">
        <f>IF(B130="","",IF(B130=$D$16,G129+E130,$D$22))</f>
        <v/>
      </c>
      <c r="E130" s="36" t="str">
        <f>IF(B130="","",ROUND($D$14/12*G129,2))</f>
        <v/>
      </c>
      <c r="F130" s="36" t="str">
        <f t="shared" si="4"/>
        <v/>
      </c>
      <c r="G130" s="36" t="str">
        <f t="shared" si="5"/>
        <v/>
      </c>
    </row>
    <row r="131">
      <c r="B131" s="34" t="str">
        <f>IF(B130&gt;=$D$16,"",B130+1)</f>
        <v/>
      </c>
      <c r="C131" s="35" t="str">
        <f t="shared" si="3"/>
        <v/>
      </c>
      <c r="D131" s="36" t="str">
        <f>IF(B131="","",IF(B131=$D$16,G130+E131,$D$22))</f>
        <v/>
      </c>
      <c r="E131" s="36" t="str">
        <f>IF(B131="","",ROUND($D$14/12*G130,2))</f>
        <v/>
      </c>
      <c r="F131" s="36" t="str">
        <f t="shared" si="4"/>
        <v/>
      </c>
      <c r="G131" s="36" t="str">
        <f t="shared" si="5"/>
        <v/>
      </c>
    </row>
    <row r="132">
      <c r="B132" s="34" t="str">
        <f>IF(B131&gt;=$D$16,"",B131+1)</f>
        <v/>
      </c>
      <c r="C132" s="35" t="str">
        <f t="shared" si="3"/>
        <v/>
      </c>
      <c r="D132" s="36" t="str">
        <f>IF(B132="","",IF(B132=$D$16,G131+E132,$D$22))</f>
        <v/>
      </c>
      <c r="E132" s="36" t="str">
        <f>IF(B132="","",ROUND($D$14/12*G131,2))</f>
        <v/>
      </c>
      <c r="F132" s="36" t="str">
        <f t="shared" si="4"/>
        <v/>
      </c>
      <c r="G132" s="36" t="str">
        <f t="shared" si="5"/>
        <v/>
      </c>
    </row>
    <row r="133">
      <c r="B133" s="34" t="str">
        <f>IF(B132&gt;=$D$16,"",B132+1)</f>
        <v/>
      </c>
      <c r="C133" s="35" t="str">
        <f t="shared" si="3"/>
        <v/>
      </c>
      <c r="D133" s="36" t="str">
        <f>IF(B133="","",IF(B133=$D$16,G132+E133,$D$22))</f>
        <v/>
      </c>
      <c r="E133" s="36" t="str">
        <f>IF(B133="","",ROUND($D$14/12*G132,2))</f>
        <v/>
      </c>
      <c r="F133" s="36" t="str">
        <f t="shared" si="4"/>
        <v/>
      </c>
      <c r="G133" s="36" t="str">
        <f t="shared" si="5"/>
        <v/>
      </c>
    </row>
    <row r="134">
      <c r="B134" s="34" t="str">
        <f>IF(B133&gt;=$D$16,"",B133+1)</f>
        <v/>
      </c>
      <c r="C134" s="35" t="str">
        <f t="shared" si="3"/>
        <v/>
      </c>
      <c r="D134" s="36" t="str">
        <f>IF(B134="","",IF(B134=$D$16,G133+E134,$D$22))</f>
        <v/>
      </c>
      <c r="E134" s="36" t="str">
        <f>IF(B134="","",ROUND($D$14/12*G133,2))</f>
        <v/>
      </c>
      <c r="F134" s="36" t="str">
        <f t="shared" si="4"/>
        <v/>
      </c>
      <c r="G134" s="36" t="str">
        <f t="shared" si="5"/>
        <v/>
      </c>
    </row>
    <row r="135">
      <c r="B135" s="34" t="str">
        <f>IF(B134&gt;=$D$16,"",B134+1)</f>
        <v/>
      </c>
      <c r="C135" s="35" t="str">
        <f t="shared" si="3"/>
        <v/>
      </c>
      <c r="D135" s="36" t="str">
        <f>IF(B135="","",IF(B135=$D$16,G134+E135,$D$22))</f>
        <v/>
      </c>
      <c r="E135" s="36" t="str">
        <f>IF(B135="","",ROUND($D$14/12*G134,2))</f>
        <v/>
      </c>
      <c r="F135" s="36" t="str">
        <f t="shared" si="4"/>
        <v/>
      </c>
      <c r="G135" s="36" t="str">
        <f t="shared" si="5"/>
        <v/>
      </c>
    </row>
    <row r="136">
      <c r="B136" s="34" t="str">
        <f>IF(B135&gt;=$D$16,"",B135+1)</f>
        <v/>
      </c>
      <c r="C136" s="35" t="str">
        <f t="shared" si="3"/>
        <v/>
      </c>
      <c r="D136" s="36" t="str">
        <f>IF(B136="","",IF(B136=$D$16,G135+E136,$D$22))</f>
        <v/>
      </c>
      <c r="E136" s="36" t="str">
        <f>IF(B136="","",ROUND($D$14/12*G135,2))</f>
        <v/>
      </c>
      <c r="F136" s="36" t="str">
        <f t="shared" si="4"/>
        <v/>
      </c>
      <c r="G136" s="36" t="str">
        <f t="shared" si="5"/>
        <v/>
      </c>
    </row>
    <row r="137">
      <c r="B137" s="34" t="str">
        <f>IF(B136&gt;=$D$16,"",B136+1)</f>
        <v/>
      </c>
      <c r="C137" s="35" t="str">
        <f t="shared" si="3"/>
        <v/>
      </c>
      <c r="D137" s="36" t="str">
        <f>IF(B137="","",IF(B137=$D$16,G136+E137,$D$22))</f>
        <v/>
      </c>
      <c r="E137" s="36" t="str">
        <f>IF(B137="","",ROUND($D$14/12*G136,2))</f>
        <v/>
      </c>
      <c r="F137" s="36" t="str">
        <f t="shared" si="4"/>
        <v/>
      </c>
      <c r="G137" s="36" t="str">
        <f t="shared" si="5"/>
        <v/>
      </c>
    </row>
    <row r="138">
      <c r="B138" s="34" t="str">
        <f>IF(B137&gt;=$D$16,"",B137+1)</f>
        <v/>
      </c>
      <c r="C138" s="35" t="str">
        <f t="shared" si="3"/>
        <v/>
      </c>
      <c r="D138" s="36" t="str">
        <f>IF(B138="","",IF(B138=$D$16,G137+E138,$D$22))</f>
        <v/>
      </c>
      <c r="E138" s="36" t="str">
        <f>IF(B138="","",ROUND($D$14/12*G137,2))</f>
        <v/>
      </c>
      <c r="F138" s="36" t="str">
        <f t="shared" si="4"/>
        <v/>
      </c>
      <c r="G138" s="36" t="str">
        <f t="shared" si="5"/>
        <v/>
      </c>
    </row>
    <row r="139">
      <c r="B139" s="34" t="str">
        <f>IF(B138&gt;=$D$16,"",B138+1)</f>
        <v/>
      </c>
      <c r="C139" s="35" t="str">
        <f t="shared" si="3"/>
        <v/>
      </c>
      <c r="D139" s="36" t="str">
        <f>IF(B139="","",IF(B139=$D$16,G138+E139,$D$22))</f>
        <v/>
      </c>
      <c r="E139" s="36" t="str">
        <f>IF(B139="","",ROUND($D$14/12*G138,2))</f>
        <v/>
      </c>
      <c r="F139" s="36" t="str">
        <f t="shared" si="4"/>
        <v/>
      </c>
      <c r="G139" s="36" t="str">
        <f t="shared" si="5"/>
        <v/>
      </c>
    </row>
    <row r="140">
      <c r="B140" s="34" t="str">
        <f>IF(B139&gt;=$D$16,"",B139+1)</f>
        <v/>
      </c>
      <c r="C140" s="35" t="str">
        <f t="shared" si="3"/>
        <v/>
      </c>
      <c r="D140" s="36" t="str">
        <f>IF(B140="","",IF(B140=$D$16,G139+E140,$D$22))</f>
        <v/>
      </c>
      <c r="E140" s="36" t="str">
        <f>IF(B140="","",ROUND($D$14/12*G139,2))</f>
        <v/>
      </c>
      <c r="F140" s="36" t="str">
        <f t="shared" si="4"/>
        <v/>
      </c>
      <c r="G140" s="36" t="str">
        <f t="shared" si="5"/>
        <v/>
      </c>
    </row>
    <row r="141">
      <c r="B141" s="34" t="str">
        <f>IF(B140&gt;=$D$16,"",B140+1)</f>
        <v/>
      </c>
      <c r="C141" s="35" t="str">
        <f t="shared" si="3"/>
        <v/>
      </c>
      <c r="D141" s="36" t="str">
        <f>IF(B141="","",IF(B141=$D$16,G140+E141,$D$22))</f>
        <v/>
      </c>
      <c r="E141" s="36" t="str">
        <f>IF(B141="","",ROUND($D$14/12*G140,2))</f>
        <v/>
      </c>
      <c r="F141" s="36" t="str">
        <f t="shared" si="4"/>
        <v/>
      </c>
      <c r="G141" s="36" t="str">
        <f t="shared" si="5"/>
        <v/>
      </c>
    </row>
    <row r="142">
      <c r="B142" s="34" t="str">
        <f>IF(B141&gt;=$D$16,"",B141+1)</f>
        <v/>
      </c>
      <c r="C142" s="35" t="str">
        <f t="shared" si="3"/>
        <v/>
      </c>
      <c r="D142" s="36" t="str">
        <f>IF(B142="","",IF(B142=$D$16,G141+E142,$D$22))</f>
        <v/>
      </c>
      <c r="E142" s="36" t="str">
        <f>IF(B142="","",ROUND($D$14/12*G141,2))</f>
        <v/>
      </c>
      <c r="F142" s="36" t="str">
        <f t="shared" si="4"/>
        <v/>
      </c>
      <c r="G142" s="36" t="str">
        <f t="shared" si="5"/>
        <v/>
      </c>
    </row>
    <row r="143">
      <c r="B143" s="34" t="str">
        <f>IF(B142&gt;=$D$16,"",B142+1)</f>
        <v/>
      </c>
      <c r="C143" s="35" t="str">
        <f t="shared" si="3"/>
        <v/>
      </c>
      <c r="D143" s="36" t="str">
        <f>IF(B143="","",IF(B143=$D$16,G142+E143,$D$22))</f>
        <v/>
      </c>
      <c r="E143" s="36" t="str">
        <f>IF(B143="","",ROUND($D$14/12*G142,2))</f>
        <v/>
      </c>
      <c r="F143" s="36" t="str">
        <f t="shared" si="4"/>
        <v/>
      </c>
      <c r="G143" s="36" t="str">
        <f t="shared" si="5"/>
        <v/>
      </c>
    </row>
    <row r="144">
      <c r="B144" s="34" t="str">
        <f>IF(B143&gt;=$D$16,"",B143+1)</f>
        <v/>
      </c>
      <c r="C144" s="35" t="str">
        <f t="shared" si="3"/>
        <v/>
      </c>
      <c r="D144" s="36" t="str">
        <f>IF(B144="","",IF(B144=$D$16,G143+E144,$D$22))</f>
        <v/>
      </c>
      <c r="E144" s="36" t="str">
        <f>IF(B144="","",ROUND($D$14/12*G143,2))</f>
        <v/>
      </c>
      <c r="F144" s="36" t="str">
        <f t="shared" si="4"/>
        <v/>
      </c>
      <c r="G144" s="36" t="str">
        <f t="shared" si="5"/>
        <v/>
      </c>
    </row>
    <row r="145">
      <c r="B145" s="34" t="str">
        <f>IF(B144&gt;=$D$16,"",B144+1)</f>
        <v/>
      </c>
      <c r="C145" s="35" t="str">
        <f t="shared" si="3"/>
        <v/>
      </c>
      <c r="D145" s="36" t="str">
        <f>IF(B145="","",IF(B145=$D$16,G144+E145,$D$22))</f>
        <v/>
      </c>
      <c r="E145" s="36" t="str">
        <f>IF(B145="","",ROUND($D$14/12*G144,2))</f>
        <v/>
      </c>
      <c r="F145" s="36" t="str">
        <f t="shared" si="4"/>
        <v/>
      </c>
      <c r="G145" s="36" t="str">
        <f t="shared" si="5"/>
        <v/>
      </c>
    </row>
    <row r="146">
      <c r="B146" s="34" t="str">
        <f>IF(B145&gt;=$D$16,"",B145+1)</f>
        <v/>
      </c>
      <c r="C146" s="35" t="str">
        <f t="shared" si="3"/>
        <v/>
      </c>
      <c r="D146" s="36" t="str">
        <f>IF(B146="","",IF(B146=$D$16,G145+E146,$D$22))</f>
        <v/>
      </c>
      <c r="E146" s="36" t="str">
        <f>IF(B146="","",ROUND($D$14/12*G145,2))</f>
        <v/>
      </c>
      <c r="F146" s="36" t="str">
        <f t="shared" si="4"/>
        <v/>
      </c>
      <c r="G146" s="36" t="str">
        <f t="shared" si="5"/>
        <v/>
      </c>
    </row>
    <row r="147">
      <c r="B147" s="34" t="str">
        <f>IF(B146&gt;=$D$16,"",B146+1)</f>
        <v/>
      </c>
      <c r="C147" s="35" t="str">
        <f t="shared" si="3"/>
        <v/>
      </c>
      <c r="D147" s="36" t="str">
        <f>IF(B147="","",IF(B147=$D$16,G146+E147,$D$22))</f>
        <v/>
      </c>
      <c r="E147" s="36" t="str">
        <f>IF(B147="","",ROUND($D$14/12*G146,2))</f>
        <v/>
      </c>
      <c r="F147" s="36" t="str">
        <f t="shared" si="4"/>
        <v/>
      </c>
      <c r="G147" s="36" t="str">
        <f t="shared" si="5"/>
        <v/>
      </c>
    </row>
    <row r="148">
      <c r="B148" s="34" t="str">
        <f>IF(B147&gt;=$D$16,"",B147+1)</f>
        <v/>
      </c>
      <c r="C148" s="35" t="str">
        <f t="shared" si="3"/>
        <v/>
      </c>
      <c r="D148" s="36" t="str">
        <f>IF(B148="","",IF(B148=$D$16,G147+E148,$D$22))</f>
        <v/>
      </c>
      <c r="E148" s="36" t="str">
        <f>IF(B148="","",ROUND($D$14/12*G147,2))</f>
        <v/>
      </c>
      <c r="F148" s="36" t="str">
        <f t="shared" si="4"/>
        <v/>
      </c>
      <c r="G148" s="36" t="str">
        <f t="shared" si="5"/>
        <v/>
      </c>
    </row>
    <row r="149">
      <c r="B149" s="34" t="str">
        <f>IF(B148&gt;=$D$16,"",B148+1)</f>
        <v/>
      </c>
      <c r="C149" s="35" t="str">
        <f t="shared" si="3"/>
        <v/>
      </c>
      <c r="D149" s="36" t="str">
        <f>IF(B149="","",IF(B149=$D$16,G148+E149,$D$22))</f>
        <v/>
      </c>
      <c r="E149" s="36" t="str">
        <f>IF(B149="","",ROUND($D$14/12*G148,2))</f>
        <v/>
      </c>
      <c r="F149" s="36" t="str">
        <f t="shared" si="4"/>
        <v/>
      </c>
      <c r="G149" s="36" t="str">
        <f t="shared" si="5"/>
        <v/>
      </c>
    </row>
    <row r="150">
      <c r="B150" s="34" t="str">
        <f>IF(B149&gt;=$D$16,"",B149+1)</f>
        <v/>
      </c>
      <c r="C150" s="35" t="str">
        <f t="shared" si="3"/>
        <v/>
      </c>
      <c r="D150" s="36" t="str">
        <f>IF(B150="","",IF(B150=$D$16,G149+E150,$D$22))</f>
        <v/>
      </c>
      <c r="E150" s="36" t="str">
        <f>IF(B150="","",ROUND($D$14/12*G149,2))</f>
        <v/>
      </c>
      <c r="F150" s="36" t="str">
        <f t="shared" si="4"/>
        <v/>
      </c>
      <c r="G150" s="36" t="str">
        <f t="shared" si="5"/>
        <v/>
      </c>
    </row>
    <row r="151">
      <c r="B151" s="34" t="str">
        <f>IF(B150&gt;=$D$16,"",B150+1)</f>
        <v/>
      </c>
      <c r="C151" s="35" t="str">
        <f t="shared" si="3"/>
        <v/>
      </c>
      <c r="D151" s="36" t="str">
        <f>IF(B151="","",IF(B151=$D$16,G150+E151,$D$22))</f>
        <v/>
      </c>
      <c r="E151" s="36" t="str">
        <f>IF(B151="","",ROUND($D$14/12*G150,2))</f>
        <v/>
      </c>
      <c r="F151" s="36" t="str">
        <f t="shared" si="4"/>
        <v/>
      </c>
      <c r="G151" s="36" t="str">
        <f t="shared" si="5"/>
        <v/>
      </c>
    </row>
    <row r="152">
      <c r="B152" s="34" t="str">
        <f>IF(B151&gt;=$D$16,"",B151+1)</f>
        <v/>
      </c>
      <c r="C152" s="35" t="str">
        <f t="shared" si="3"/>
        <v/>
      </c>
      <c r="D152" s="36" t="str">
        <f>IF(B152="","",IF(B152=$D$16,G151+E152,$D$22))</f>
        <v/>
      </c>
      <c r="E152" s="36" t="str">
        <f>IF(B152="","",ROUND($D$14/12*G151,2))</f>
        <v/>
      </c>
      <c r="F152" s="36" t="str">
        <f t="shared" si="4"/>
        <v/>
      </c>
      <c r="G152" s="36" t="str">
        <f t="shared" si="5"/>
        <v/>
      </c>
    </row>
    <row r="153">
      <c r="B153" s="34" t="str">
        <f>IF(B152&gt;=$D$16,"",B152+1)</f>
        <v/>
      </c>
      <c r="C153" s="35" t="str">
        <f t="shared" si="3"/>
        <v/>
      </c>
      <c r="D153" s="36" t="str">
        <f>IF(B153="","",IF(B153=$D$16,G152+E153,$D$22))</f>
        <v/>
      </c>
      <c r="E153" s="36" t="str">
        <f>IF(B153="","",ROUND($D$14/12*G152,2))</f>
        <v/>
      </c>
      <c r="F153" s="36" t="str">
        <f t="shared" si="4"/>
        <v/>
      </c>
      <c r="G153" s="36" t="str">
        <f t="shared" si="5"/>
        <v/>
      </c>
    </row>
    <row r="154">
      <c r="B154" s="34" t="str">
        <f>IF(B153&gt;=$D$16,"",B153+1)</f>
        <v/>
      </c>
      <c r="C154" s="35" t="str">
        <f t="shared" si="3"/>
        <v/>
      </c>
      <c r="D154" s="36" t="str">
        <f>IF(B154="","",IF(B154=$D$16,G153+E154,$D$22))</f>
        <v/>
      </c>
      <c r="E154" s="36" t="str">
        <f>IF(B154="","",ROUND($D$14/12*G153,2))</f>
        <v/>
      </c>
      <c r="F154" s="36" t="str">
        <f t="shared" si="4"/>
        <v/>
      </c>
      <c r="G154" s="36" t="str">
        <f t="shared" si="5"/>
        <v/>
      </c>
    </row>
    <row r="155">
      <c r="B155" s="34" t="str">
        <f>IF(B154&gt;=$D$16,"",B154+1)</f>
        <v/>
      </c>
      <c r="C155" s="35" t="str">
        <f t="shared" si="3"/>
        <v/>
      </c>
      <c r="D155" s="36" t="str">
        <f>IF(B155="","",IF(B155=$D$16,G154+E155,$D$22))</f>
        <v/>
      </c>
      <c r="E155" s="36" t="str">
        <f>IF(B155="","",ROUND($D$14/12*G154,2))</f>
        <v/>
      </c>
      <c r="F155" s="36" t="str">
        <f t="shared" si="4"/>
        <v/>
      </c>
      <c r="G155" s="36" t="str">
        <f t="shared" si="5"/>
        <v/>
      </c>
    </row>
    <row r="156">
      <c r="B156" s="34" t="str">
        <f>IF(B155&gt;=$D$16,"",B155+1)</f>
        <v/>
      </c>
      <c r="C156" s="35" t="str">
        <f t="shared" si="3"/>
        <v/>
      </c>
      <c r="D156" s="36" t="str">
        <f>IF(B156="","",IF(B156=$D$16,G155+E156,$D$22))</f>
        <v/>
      </c>
      <c r="E156" s="36" t="str">
        <f>IF(B156="","",ROUND($D$14/12*G155,2))</f>
        <v/>
      </c>
      <c r="F156" s="36" t="str">
        <f t="shared" si="4"/>
        <v/>
      </c>
      <c r="G156" s="36" t="str">
        <f t="shared" si="5"/>
        <v/>
      </c>
    </row>
    <row r="157">
      <c r="B157" s="34" t="str">
        <f>IF(B156&gt;=$D$16,"",B156+1)</f>
        <v/>
      </c>
      <c r="C157" s="35" t="str">
        <f t="shared" si="3"/>
        <v/>
      </c>
      <c r="D157" s="36" t="str">
        <f>IF(B157="","",IF(B157=$D$16,G156+E157,$D$22))</f>
        <v/>
      </c>
      <c r="E157" s="36" t="str">
        <f>IF(B157="","",ROUND($D$14/12*G156,2))</f>
        <v/>
      </c>
      <c r="F157" s="36" t="str">
        <f t="shared" si="4"/>
        <v/>
      </c>
      <c r="G157" s="36" t="str">
        <f t="shared" si="5"/>
        <v/>
      </c>
    </row>
    <row r="158">
      <c r="B158" s="34" t="str">
        <f>IF(B157&gt;=$D$16,"",B157+1)</f>
        <v/>
      </c>
      <c r="C158" s="35" t="str">
        <f t="shared" si="3"/>
        <v/>
      </c>
      <c r="D158" s="36" t="str">
        <f>IF(B158="","",IF(B158=$D$16,G157+E158,$D$22))</f>
        <v/>
      </c>
      <c r="E158" s="36" t="str">
        <f>IF(B158="","",ROUND($D$14/12*G157,2))</f>
        <v/>
      </c>
      <c r="F158" s="36" t="str">
        <f t="shared" si="4"/>
        <v/>
      </c>
      <c r="G158" s="36" t="str">
        <f t="shared" si="5"/>
        <v/>
      </c>
    </row>
    <row r="159">
      <c r="B159" s="34" t="str">
        <f>IF(B158&gt;=$D$16,"",B158+1)</f>
        <v/>
      </c>
      <c r="C159" s="35" t="str">
        <f t="shared" si="3"/>
        <v/>
      </c>
      <c r="D159" s="36" t="str">
        <f>IF(B159="","",IF(B159=$D$16,G158+E159,$D$22))</f>
        <v/>
      </c>
      <c r="E159" s="36" t="str">
        <f>IF(B159="","",ROUND($D$14/12*G158,2))</f>
        <v/>
      </c>
      <c r="F159" s="36" t="str">
        <f t="shared" si="4"/>
        <v/>
      </c>
      <c r="G159" s="36" t="str">
        <f t="shared" si="5"/>
        <v/>
      </c>
    </row>
    <row r="160">
      <c r="B160" s="34" t="str">
        <f>IF(B159&gt;=$D$16,"",B159+1)</f>
        <v/>
      </c>
      <c r="C160" s="35" t="str">
        <f t="shared" si="3"/>
        <v/>
      </c>
      <c r="D160" s="36" t="str">
        <f>IF(B160="","",IF(B160=$D$16,G159+E160,$D$22))</f>
        <v/>
      </c>
      <c r="E160" s="36" t="str">
        <f>IF(B160="","",ROUND($D$14/12*G159,2))</f>
        <v/>
      </c>
      <c r="F160" s="36" t="str">
        <f t="shared" si="4"/>
        <v/>
      </c>
      <c r="G160" s="36" t="str">
        <f t="shared" si="5"/>
        <v/>
      </c>
    </row>
    <row r="161">
      <c r="B161" s="34" t="str">
        <f>IF(B160&gt;=$D$16,"",B160+1)</f>
        <v/>
      </c>
      <c r="C161" s="35" t="str">
        <f t="shared" ref="C161:C224" si="6">IF(B161="","",DATE(YEAR(C160),MONTH(C160)+1,DAY(C160)))</f>
        <v/>
      </c>
      <c r="D161" s="36" t="str">
        <f>IF(B161="","",IF(B161=$D$16,G160+E161,$D$22))</f>
        <v/>
      </c>
      <c r="E161" s="36" t="str">
        <f>IF(B161="","",ROUND($D$14/12*G160,2))</f>
        <v/>
      </c>
      <c r="F161" s="36" t="str">
        <f t="shared" ref="F161:F224" si="7">IF(B161="","",D161-E161)</f>
        <v/>
      </c>
      <c r="G161" s="36" t="str">
        <f t="shared" ref="G161:G224" si="8">IF(B161="","",G160-F161)</f>
        <v/>
      </c>
    </row>
    <row r="162">
      <c r="B162" s="34" t="str">
        <f>IF(B161&gt;=$D$16,"",B161+1)</f>
        <v/>
      </c>
      <c r="C162" s="35" t="str">
        <f t="shared" si="6"/>
        <v/>
      </c>
      <c r="D162" s="36" t="str">
        <f>IF(B162="","",IF(B162=$D$16,G161+E162,$D$22))</f>
        <v/>
      </c>
      <c r="E162" s="36" t="str">
        <f>IF(B162="","",ROUND($D$14/12*G161,2))</f>
        <v/>
      </c>
      <c r="F162" s="36" t="str">
        <f t="shared" si="7"/>
        <v/>
      </c>
      <c r="G162" s="36" t="str">
        <f t="shared" si="8"/>
        <v/>
      </c>
    </row>
    <row r="163">
      <c r="B163" s="34" t="str">
        <f>IF(B162&gt;=$D$16,"",B162+1)</f>
        <v/>
      </c>
      <c r="C163" s="35" t="str">
        <f t="shared" si="6"/>
        <v/>
      </c>
      <c r="D163" s="36" t="str">
        <f>IF(B163="","",IF(B163=$D$16,G162+E163,$D$22))</f>
        <v/>
      </c>
      <c r="E163" s="36" t="str">
        <f>IF(B163="","",ROUND($D$14/12*G162,2))</f>
        <v/>
      </c>
      <c r="F163" s="36" t="str">
        <f t="shared" si="7"/>
        <v/>
      </c>
      <c r="G163" s="36" t="str">
        <f t="shared" si="8"/>
        <v/>
      </c>
    </row>
    <row r="164">
      <c r="B164" s="34" t="str">
        <f>IF(B163&gt;=$D$16,"",B163+1)</f>
        <v/>
      </c>
      <c r="C164" s="35" t="str">
        <f t="shared" si="6"/>
        <v/>
      </c>
      <c r="D164" s="36" t="str">
        <f>IF(B164="","",IF(B164=$D$16,G163+E164,$D$22))</f>
        <v/>
      </c>
      <c r="E164" s="36" t="str">
        <f>IF(B164="","",ROUND($D$14/12*G163,2))</f>
        <v/>
      </c>
      <c r="F164" s="36" t="str">
        <f t="shared" si="7"/>
        <v/>
      </c>
      <c r="G164" s="36" t="str">
        <f t="shared" si="8"/>
        <v/>
      </c>
    </row>
    <row r="165">
      <c r="B165" s="34" t="str">
        <f>IF(B164&gt;=$D$16,"",B164+1)</f>
        <v/>
      </c>
      <c r="C165" s="35" t="str">
        <f t="shared" si="6"/>
        <v/>
      </c>
      <c r="D165" s="36" t="str">
        <f>IF(B165="","",IF(B165=$D$16,G164+E165,$D$22))</f>
        <v/>
      </c>
      <c r="E165" s="36" t="str">
        <f>IF(B165="","",ROUND($D$14/12*G164,2))</f>
        <v/>
      </c>
      <c r="F165" s="36" t="str">
        <f t="shared" si="7"/>
        <v/>
      </c>
      <c r="G165" s="36" t="str">
        <f t="shared" si="8"/>
        <v/>
      </c>
    </row>
    <row r="166">
      <c r="B166" s="34" t="str">
        <f>IF(B165&gt;=$D$16,"",B165+1)</f>
        <v/>
      </c>
      <c r="C166" s="35" t="str">
        <f t="shared" si="6"/>
        <v/>
      </c>
      <c r="D166" s="36" t="str">
        <f>IF(B166="","",IF(B166=$D$16,G165+E166,$D$22))</f>
        <v/>
      </c>
      <c r="E166" s="36" t="str">
        <f>IF(B166="","",ROUND($D$14/12*G165,2))</f>
        <v/>
      </c>
      <c r="F166" s="36" t="str">
        <f t="shared" si="7"/>
        <v/>
      </c>
      <c r="G166" s="36" t="str">
        <f t="shared" si="8"/>
        <v/>
      </c>
    </row>
    <row r="167">
      <c r="B167" s="34" t="str">
        <f>IF(B166&gt;=$D$16,"",B166+1)</f>
        <v/>
      </c>
      <c r="C167" s="35" t="str">
        <f t="shared" si="6"/>
        <v/>
      </c>
      <c r="D167" s="36" t="str">
        <f>IF(B167="","",IF(B167=$D$16,G166+E167,$D$22))</f>
        <v/>
      </c>
      <c r="E167" s="36" t="str">
        <f>IF(B167="","",ROUND($D$14/12*G166,2))</f>
        <v/>
      </c>
      <c r="F167" s="36" t="str">
        <f t="shared" si="7"/>
        <v/>
      </c>
      <c r="G167" s="36" t="str">
        <f t="shared" si="8"/>
        <v/>
      </c>
    </row>
    <row r="168">
      <c r="B168" s="34" t="str">
        <f>IF(B167&gt;=$D$16,"",B167+1)</f>
        <v/>
      </c>
      <c r="C168" s="35" t="str">
        <f t="shared" si="6"/>
        <v/>
      </c>
      <c r="D168" s="36" t="str">
        <f>IF(B168="","",IF(B168=$D$16,G167+E168,$D$22))</f>
        <v/>
      </c>
      <c r="E168" s="36" t="str">
        <f>IF(B168="","",ROUND($D$14/12*G167,2))</f>
        <v/>
      </c>
      <c r="F168" s="36" t="str">
        <f t="shared" si="7"/>
        <v/>
      </c>
      <c r="G168" s="36" t="str">
        <f t="shared" si="8"/>
        <v/>
      </c>
    </row>
    <row r="169">
      <c r="B169" s="34" t="str">
        <f>IF(B168&gt;=$D$16,"",B168+1)</f>
        <v/>
      </c>
      <c r="C169" s="35" t="str">
        <f t="shared" si="6"/>
        <v/>
      </c>
      <c r="D169" s="36" t="str">
        <f>IF(B169="","",IF(B169=$D$16,G168+E169,$D$22))</f>
        <v/>
      </c>
      <c r="E169" s="36" t="str">
        <f>IF(B169="","",ROUND($D$14/12*G168,2))</f>
        <v/>
      </c>
      <c r="F169" s="36" t="str">
        <f t="shared" si="7"/>
        <v/>
      </c>
      <c r="G169" s="36" t="str">
        <f t="shared" si="8"/>
        <v/>
      </c>
    </row>
    <row r="170">
      <c r="B170" s="34" t="str">
        <f>IF(B169&gt;=$D$16,"",B169+1)</f>
        <v/>
      </c>
      <c r="C170" s="35" t="str">
        <f t="shared" si="6"/>
        <v/>
      </c>
      <c r="D170" s="36" t="str">
        <f>IF(B170="","",IF(B170=$D$16,G169+E170,$D$22))</f>
        <v/>
      </c>
      <c r="E170" s="36" t="str">
        <f>IF(B170="","",ROUND($D$14/12*G169,2))</f>
        <v/>
      </c>
      <c r="F170" s="36" t="str">
        <f t="shared" si="7"/>
        <v/>
      </c>
      <c r="G170" s="36" t="str">
        <f t="shared" si="8"/>
        <v/>
      </c>
    </row>
    <row r="171">
      <c r="B171" s="34" t="str">
        <f>IF(B170&gt;=$D$16,"",B170+1)</f>
        <v/>
      </c>
      <c r="C171" s="35" t="str">
        <f t="shared" si="6"/>
        <v/>
      </c>
      <c r="D171" s="36" t="str">
        <f>IF(B171="","",IF(B171=$D$16,G170+E171,$D$22))</f>
        <v/>
      </c>
      <c r="E171" s="36" t="str">
        <f>IF(B171="","",ROUND($D$14/12*G170,2))</f>
        <v/>
      </c>
      <c r="F171" s="36" t="str">
        <f t="shared" si="7"/>
        <v/>
      </c>
      <c r="G171" s="36" t="str">
        <f t="shared" si="8"/>
        <v/>
      </c>
    </row>
    <row r="172">
      <c r="B172" s="34" t="str">
        <f>IF(B171&gt;=$D$16,"",B171+1)</f>
        <v/>
      </c>
      <c r="C172" s="35" t="str">
        <f t="shared" si="6"/>
        <v/>
      </c>
      <c r="D172" s="36" t="str">
        <f>IF(B172="","",IF(B172=$D$16,G171+E172,$D$22))</f>
        <v/>
      </c>
      <c r="E172" s="36" t="str">
        <f>IF(B172="","",ROUND($D$14/12*G171,2))</f>
        <v/>
      </c>
      <c r="F172" s="36" t="str">
        <f t="shared" si="7"/>
        <v/>
      </c>
      <c r="G172" s="36" t="str">
        <f t="shared" si="8"/>
        <v/>
      </c>
    </row>
    <row r="173">
      <c r="B173" s="34" t="str">
        <f>IF(B172&gt;=$D$16,"",B172+1)</f>
        <v/>
      </c>
      <c r="C173" s="35" t="str">
        <f t="shared" si="6"/>
        <v/>
      </c>
      <c r="D173" s="36" t="str">
        <f>IF(B173="","",IF(B173=$D$16,G172+E173,$D$22))</f>
        <v/>
      </c>
      <c r="E173" s="36" t="str">
        <f>IF(B173="","",ROUND($D$14/12*G172,2))</f>
        <v/>
      </c>
      <c r="F173" s="36" t="str">
        <f t="shared" si="7"/>
        <v/>
      </c>
      <c r="G173" s="36" t="str">
        <f t="shared" si="8"/>
        <v/>
      </c>
    </row>
    <row r="174">
      <c r="B174" s="34" t="str">
        <f>IF(B173&gt;=$D$16,"",B173+1)</f>
        <v/>
      </c>
      <c r="C174" s="35" t="str">
        <f t="shared" si="6"/>
        <v/>
      </c>
      <c r="D174" s="36" t="str">
        <f>IF(B174="","",IF(B174=$D$16,G173+E174,$D$22))</f>
        <v/>
      </c>
      <c r="E174" s="36" t="str">
        <f>IF(B174="","",ROUND($D$14/12*G173,2))</f>
        <v/>
      </c>
      <c r="F174" s="36" t="str">
        <f t="shared" si="7"/>
        <v/>
      </c>
      <c r="G174" s="36" t="str">
        <f t="shared" si="8"/>
        <v/>
      </c>
    </row>
    <row r="175">
      <c r="B175" s="34" t="str">
        <f>IF(B174&gt;=$D$16,"",B174+1)</f>
        <v/>
      </c>
      <c r="C175" s="35" t="str">
        <f t="shared" si="6"/>
        <v/>
      </c>
      <c r="D175" s="36" t="str">
        <f>IF(B175="","",IF(B175=$D$16,G174+E175,$D$22))</f>
        <v/>
      </c>
      <c r="E175" s="36" t="str">
        <f>IF(B175="","",ROUND($D$14/12*G174,2))</f>
        <v/>
      </c>
      <c r="F175" s="36" t="str">
        <f t="shared" si="7"/>
        <v/>
      </c>
      <c r="G175" s="36" t="str">
        <f t="shared" si="8"/>
        <v/>
      </c>
    </row>
    <row r="176">
      <c r="B176" s="34" t="str">
        <f>IF(B175&gt;=$D$16,"",B175+1)</f>
        <v/>
      </c>
      <c r="C176" s="35" t="str">
        <f t="shared" si="6"/>
        <v/>
      </c>
      <c r="D176" s="36" t="str">
        <f>IF(B176="","",IF(B176=$D$16,G175+E176,$D$22))</f>
        <v/>
      </c>
      <c r="E176" s="36" t="str">
        <f>IF(B176="","",ROUND($D$14/12*G175,2))</f>
        <v/>
      </c>
      <c r="F176" s="36" t="str">
        <f t="shared" si="7"/>
        <v/>
      </c>
      <c r="G176" s="36" t="str">
        <f t="shared" si="8"/>
        <v/>
      </c>
    </row>
    <row r="177">
      <c r="B177" s="34" t="str">
        <f>IF(B176&gt;=$D$16,"",B176+1)</f>
        <v/>
      </c>
      <c r="C177" s="35" t="str">
        <f t="shared" si="6"/>
        <v/>
      </c>
      <c r="D177" s="36" t="str">
        <f>IF(B177="","",IF(B177=$D$16,G176+E177,$D$22))</f>
        <v/>
      </c>
      <c r="E177" s="36" t="str">
        <f>IF(B177="","",ROUND($D$14/12*G176,2))</f>
        <v/>
      </c>
      <c r="F177" s="36" t="str">
        <f t="shared" si="7"/>
        <v/>
      </c>
      <c r="G177" s="36" t="str">
        <f t="shared" si="8"/>
        <v/>
      </c>
    </row>
    <row r="178">
      <c r="B178" s="34" t="str">
        <f>IF(B177&gt;=$D$16,"",B177+1)</f>
        <v/>
      </c>
      <c r="C178" s="35" t="str">
        <f t="shared" si="6"/>
        <v/>
      </c>
      <c r="D178" s="36" t="str">
        <f>IF(B178="","",IF(B178=$D$16,G177+E178,$D$22))</f>
        <v/>
      </c>
      <c r="E178" s="36" t="str">
        <f>IF(B178="","",ROUND($D$14/12*G177,2))</f>
        <v/>
      </c>
      <c r="F178" s="36" t="str">
        <f t="shared" si="7"/>
        <v/>
      </c>
      <c r="G178" s="36" t="str">
        <f t="shared" si="8"/>
        <v/>
      </c>
    </row>
    <row r="179">
      <c r="B179" s="34" t="str">
        <f>IF(B178&gt;=$D$16,"",B178+1)</f>
        <v/>
      </c>
      <c r="C179" s="35" t="str">
        <f t="shared" si="6"/>
        <v/>
      </c>
      <c r="D179" s="36" t="str">
        <f>IF(B179="","",IF(B179=$D$16,G178+E179,$D$22))</f>
        <v/>
      </c>
      <c r="E179" s="36" t="str">
        <f>IF(B179="","",ROUND($D$14/12*G178,2))</f>
        <v/>
      </c>
      <c r="F179" s="36" t="str">
        <f t="shared" si="7"/>
        <v/>
      </c>
      <c r="G179" s="36" t="str">
        <f t="shared" si="8"/>
        <v/>
      </c>
    </row>
    <row r="180">
      <c r="B180" s="34" t="str">
        <f>IF(B179&gt;=$D$16,"",B179+1)</f>
        <v/>
      </c>
      <c r="C180" s="35" t="str">
        <f t="shared" si="6"/>
        <v/>
      </c>
      <c r="D180" s="36" t="str">
        <f>IF(B180="","",IF(B180=$D$16,G179+E180,$D$22))</f>
        <v/>
      </c>
      <c r="E180" s="36" t="str">
        <f>IF(B180="","",ROUND($D$14/12*G179,2))</f>
        <v/>
      </c>
      <c r="F180" s="36" t="str">
        <f t="shared" si="7"/>
        <v/>
      </c>
      <c r="G180" s="36" t="str">
        <f t="shared" si="8"/>
        <v/>
      </c>
    </row>
    <row r="181">
      <c r="B181" s="34" t="str">
        <f>IF(B180&gt;=$D$16,"",B180+1)</f>
        <v/>
      </c>
      <c r="C181" s="35" t="str">
        <f t="shared" si="6"/>
        <v/>
      </c>
      <c r="D181" s="36" t="str">
        <f>IF(B181="","",IF(B181=$D$16,G180+E181,$D$22))</f>
        <v/>
      </c>
      <c r="E181" s="36" t="str">
        <f>IF(B181="","",ROUND($D$14/12*G180,2))</f>
        <v/>
      </c>
      <c r="F181" s="36" t="str">
        <f t="shared" si="7"/>
        <v/>
      </c>
      <c r="G181" s="36" t="str">
        <f t="shared" si="8"/>
        <v/>
      </c>
    </row>
    <row r="182">
      <c r="B182" s="34" t="str">
        <f>IF(B181&gt;=$D$16,"",B181+1)</f>
        <v/>
      </c>
      <c r="C182" s="35" t="str">
        <f t="shared" si="6"/>
        <v/>
      </c>
      <c r="D182" s="36" t="str">
        <f>IF(B182="","",IF(B182=$D$16,G181+E182,$D$22))</f>
        <v/>
      </c>
      <c r="E182" s="36" t="str">
        <f>IF(B182="","",ROUND($D$14/12*G181,2))</f>
        <v/>
      </c>
      <c r="F182" s="36" t="str">
        <f t="shared" si="7"/>
        <v/>
      </c>
      <c r="G182" s="36" t="str">
        <f t="shared" si="8"/>
        <v/>
      </c>
    </row>
    <row r="183">
      <c r="B183" s="34" t="str">
        <f>IF(B182&gt;=$D$16,"",B182+1)</f>
        <v/>
      </c>
      <c r="C183" s="35" t="str">
        <f t="shared" si="6"/>
        <v/>
      </c>
      <c r="D183" s="36" t="str">
        <f>IF(B183="","",IF(B183=$D$16,G182+E183,$D$22))</f>
        <v/>
      </c>
      <c r="E183" s="36" t="str">
        <f>IF(B183="","",ROUND($D$14/12*G182,2))</f>
        <v/>
      </c>
      <c r="F183" s="36" t="str">
        <f t="shared" si="7"/>
        <v/>
      </c>
      <c r="G183" s="36" t="str">
        <f t="shared" si="8"/>
        <v/>
      </c>
    </row>
    <row r="184">
      <c r="B184" s="34" t="str">
        <f>IF(B183&gt;=$D$16,"",B183+1)</f>
        <v/>
      </c>
      <c r="C184" s="35" t="str">
        <f t="shared" si="6"/>
        <v/>
      </c>
      <c r="D184" s="36" t="str">
        <f>IF(B184="","",IF(B184=$D$16,G183+E184,$D$22))</f>
        <v/>
      </c>
      <c r="E184" s="36" t="str">
        <f>IF(B184="","",ROUND($D$14/12*G183,2))</f>
        <v/>
      </c>
      <c r="F184" s="36" t="str">
        <f t="shared" si="7"/>
        <v/>
      </c>
      <c r="G184" s="36" t="str">
        <f t="shared" si="8"/>
        <v/>
      </c>
    </row>
    <row r="185">
      <c r="B185" s="34" t="str">
        <f>IF(B184&gt;=$D$16,"",B184+1)</f>
        <v/>
      </c>
      <c r="C185" s="35" t="str">
        <f t="shared" si="6"/>
        <v/>
      </c>
      <c r="D185" s="36" t="str">
        <f>IF(B185="","",IF(B185=$D$16,G184+E185,$D$22))</f>
        <v/>
      </c>
      <c r="E185" s="36" t="str">
        <f>IF(B185="","",ROUND($D$14/12*G184,2))</f>
        <v/>
      </c>
      <c r="F185" s="36" t="str">
        <f t="shared" si="7"/>
        <v/>
      </c>
      <c r="G185" s="36" t="str">
        <f t="shared" si="8"/>
        <v/>
      </c>
    </row>
    <row r="186">
      <c r="B186" s="34" t="str">
        <f>IF(B185&gt;=$D$16,"",B185+1)</f>
        <v/>
      </c>
      <c r="C186" s="35" t="str">
        <f t="shared" si="6"/>
        <v/>
      </c>
      <c r="D186" s="36" t="str">
        <f>IF(B186="","",IF(B186=$D$16,G185+E186,$D$22))</f>
        <v/>
      </c>
      <c r="E186" s="36" t="str">
        <f>IF(B186="","",ROUND($D$14/12*G185,2))</f>
        <v/>
      </c>
      <c r="F186" s="36" t="str">
        <f t="shared" si="7"/>
        <v/>
      </c>
      <c r="G186" s="36" t="str">
        <f t="shared" si="8"/>
        <v/>
      </c>
    </row>
    <row r="187">
      <c r="B187" s="34" t="str">
        <f>IF(B186&gt;=$D$16,"",B186+1)</f>
        <v/>
      </c>
      <c r="C187" s="35" t="str">
        <f t="shared" si="6"/>
        <v/>
      </c>
      <c r="D187" s="36" t="str">
        <f>IF(B187="","",IF(B187=$D$16,G186+E187,$D$22))</f>
        <v/>
      </c>
      <c r="E187" s="36" t="str">
        <f>IF(B187="","",ROUND($D$14/12*G186,2))</f>
        <v/>
      </c>
      <c r="F187" s="36" t="str">
        <f t="shared" si="7"/>
        <v/>
      </c>
      <c r="G187" s="36" t="str">
        <f t="shared" si="8"/>
        <v/>
      </c>
    </row>
    <row r="188">
      <c r="B188" s="34" t="str">
        <f>IF(B187&gt;=$D$16,"",B187+1)</f>
        <v/>
      </c>
      <c r="C188" s="35" t="str">
        <f t="shared" si="6"/>
        <v/>
      </c>
      <c r="D188" s="36" t="str">
        <f>IF(B188="","",IF(B188=$D$16,G187+E188,$D$22))</f>
        <v/>
      </c>
      <c r="E188" s="36" t="str">
        <f>IF(B188="","",ROUND($D$14/12*G187,2))</f>
        <v/>
      </c>
      <c r="F188" s="36" t="str">
        <f t="shared" si="7"/>
        <v/>
      </c>
      <c r="G188" s="36" t="str">
        <f t="shared" si="8"/>
        <v/>
      </c>
    </row>
    <row r="189">
      <c r="B189" s="34" t="str">
        <f>IF(B188&gt;=$D$16,"",B188+1)</f>
        <v/>
      </c>
      <c r="C189" s="35" t="str">
        <f t="shared" si="6"/>
        <v/>
      </c>
      <c r="D189" s="36" t="str">
        <f>IF(B189="","",IF(B189=$D$16,G188+E189,$D$22))</f>
        <v/>
      </c>
      <c r="E189" s="36" t="str">
        <f>IF(B189="","",ROUND($D$14/12*G188,2))</f>
        <v/>
      </c>
      <c r="F189" s="36" t="str">
        <f t="shared" si="7"/>
        <v/>
      </c>
      <c r="G189" s="36" t="str">
        <f t="shared" si="8"/>
        <v/>
      </c>
    </row>
    <row r="190">
      <c r="B190" s="34" t="str">
        <f>IF(B189&gt;=$D$16,"",B189+1)</f>
        <v/>
      </c>
      <c r="C190" s="35" t="str">
        <f t="shared" si="6"/>
        <v/>
      </c>
      <c r="D190" s="36" t="str">
        <f>IF(B190="","",IF(B190=$D$16,G189+E190,$D$22))</f>
        <v/>
      </c>
      <c r="E190" s="36" t="str">
        <f>IF(B190="","",ROUND($D$14/12*G189,2))</f>
        <v/>
      </c>
      <c r="F190" s="36" t="str">
        <f t="shared" si="7"/>
        <v/>
      </c>
      <c r="G190" s="36" t="str">
        <f t="shared" si="8"/>
        <v/>
      </c>
    </row>
    <row r="191">
      <c r="B191" s="34" t="str">
        <f>IF(B190&gt;=$D$16,"",B190+1)</f>
        <v/>
      </c>
      <c r="C191" s="35" t="str">
        <f t="shared" si="6"/>
        <v/>
      </c>
      <c r="D191" s="36" t="str">
        <f>IF(B191="","",IF(B191=$D$16,G190+E191,$D$22))</f>
        <v/>
      </c>
      <c r="E191" s="36" t="str">
        <f>IF(B191="","",ROUND($D$14/12*G190,2))</f>
        <v/>
      </c>
      <c r="F191" s="36" t="str">
        <f t="shared" si="7"/>
        <v/>
      </c>
      <c r="G191" s="36" t="str">
        <f t="shared" si="8"/>
        <v/>
      </c>
    </row>
    <row r="192">
      <c r="B192" s="34" t="str">
        <f>IF(B191&gt;=$D$16,"",B191+1)</f>
        <v/>
      </c>
      <c r="C192" s="35" t="str">
        <f t="shared" si="6"/>
        <v/>
      </c>
      <c r="D192" s="36" t="str">
        <f>IF(B192="","",IF(B192=$D$16,G191+E192,$D$22))</f>
        <v/>
      </c>
      <c r="E192" s="36" t="str">
        <f>IF(B192="","",ROUND($D$14/12*G191,2))</f>
        <v/>
      </c>
      <c r="F192" s="36" t="str">
        <f t="shared" si="7"/>
        <v/>
      </c>
      <c r="G192" s="36" t="str">
        <f t="shared" si="8"/>
        <v/>
      </c>
    </row>
    <row r="193">
      <c r="B193" s="34" t="str">
        <f>IF(B192&gt;=$D$16,"",B192+1)</f>
        <v/>
      </c>
      <c r="C193" s="35" t="str">
        <f t="shared" si="6"/>
        <v/>
      </c>
      <c r="D193" s="36" t="str">
        <f>IF(B193="","",IF(B193=$D$16,G192+E193,$D$22))</f>
        <v/>
      </c>
      <c r="E193" s="36" t="str">
        <f>IF(B193="","",ROUND($D$14/12*G192,2))</f>
        <v/>
      </c>
      <c r="F193" s="36" t="str">
        <f t="shared" si="7"/>
        <v/>
      </c>
      <c r="G193" s="36" t="str">
        <f t="shared" si="8"/>
        <v/>
      </c>
    </row>
    <row r="194">
      <c r="B194" s="34" t="str">
        <f>IF(B193&gt;=$D$16,"",B193+1)</f>
        <v/>
      </c>
      <c r="C194" s="35" t="str">
        <f t="shared" si="6"/>
        <v/>
      </c>
      <c r="D194" s="36" t="str">
        <f>IF(B194="","",IF(B194=$D$16,G193+E194,$D$22))</f>
        <v/>
      </c>
      <c r="E194" s="36" t="str">
        <f>IF(B194="","",ROUND($D$14/12*G193,2))</f>
        <v/>
      </c>
      <c r="F194" s="36" t="str">
        <f t="shared" si="7"/>
        <v/>
      </c>
      <c r="G194" s="36" t="str">
        <f t="shared" si="8"/>
        <v/>
      </c>
    </row>
    <row r="195">
      <c r="B195" s="34" t="str">
        <f>IF(B194&gt;=$D$16,"",B194+1)</f>
        <v/>
      </c>
      <c r="C195" s="35" t="str">
        <f t="shared" si="6"/>
        <v/>
      </c>
      <c r="D195" s="36" t="str">
        <f>IF(B195="","",IF(B195=$D$16,G194+E195,$D$22))</f>
        <v/>
      </c>
      <c r="E195" s="36" t="str">
        <f>IF(B195="","",ROUND($D$14/12*G194,2))</f>
        <v/>
      </c>
      <c r="F195" s="36" t="str">
        <f t="shared" si="7"/>
        <v/>
      </c>
      <c r="G195" s="36" t="str">
        <f t="shared" si="8"/>
        <v/>
      </c>
    </row>
    <row r="196">
      <c r="B196" s="34" t="str">
        <f>IF(B195&gt;=$D$16,"",B195+1)</f>
        <v/>
      </c>
      <c r="C196" s="35" t="str">
        <f t="shared" si="6"/>
        <v/>
      </c>
      <c r="D196" s="36" t="str">
        <f>IF(B196="","",IF(B196=$D$16,G195+E196,$D$22))</f>
        <v/>
      </c>
      <c r="E196" s="36" t="str">
        <f>IF(B196="","",ROUND($D$14/12*G195,2))</f>
        <v/>
      </c>
      <c r="F196" s="36" t="str">
        <f t="shared" si="7"/>
        <v/>
      </c>
      <c r="G196" s="36" t="str">
        <f t="shared" si="8"/>
        <v/>
      </c>
    </row>
    <row r="197">
      <c r="B197" s="34" t="str">
        <f>IF(B196&gt;=$D$16,"",B196+1)</f>
        <v/>
      </c>
      <c r="C197" s="35" t="str">
        <f t="shared" si="6"/>
        <v/>
      </c>
      <c r="D197" s="36" t="str">
        <f>IF(B197="","",IF(B197=$D$16,G196+E197,$D$22))</f>
        <v/>
      </c>
      <c r="E197" s="36" t="str">
        <f>IF(B197="","",ROUND($D$14/12*G196,2))</f>
        <v/>
      </c>
      <c r="F197" s="36" t="str">
        <f t="shared" si="7"/>
        <v/>
      </c>
      <c r="G197" s="36" t="str">
        <f t="shared" si="8"/>
        <v/>
      </c>
    </row>
    <row r="198">
      <c r="B198" s="34" t="str">
        <f>IF(B197&gt;=$D$16,"",B197+1)</f>
        <v/>
      </c>
      <c r="C198" s="35" t="str">
        <f t="shared" si="6"/>
        <v/>
      </c>
      <c r="D198" s="36" t="str">
        <f>IF(B198="","",IF(B198=$D$16,G197+E198,$D$22))</f>
        <v/>
      </c>
      <c r="E198" s="36" t="str">
        <f>IF(B198="","",ROUND($D$14/12*G197,2))</f>
        <v/>
      </c>
      <c r="F198" s="36" t="str">
        <f t="shared" si="7"/>
        <v/>
      </c>
      <c r="G198" s="36" t="str">
        <f t="shared" si="8"/>
        <v/>
      </c>
    </row>
    <row r="199">
      <c r="B199" s="34" t="str">
        <f>IF(B198&gt;=$D$16,"",B198+1)</f>
        <v/>
      </c>
      <c r="C199" s="35" t="str">
        <f t="shared" si="6"/>
        <v/>
      </c>
      <c r="D199" s="36" t="str">
        <f>IF(B199="","",IF(B199=$D$16,G198+E199,$D$22))</f>
        <v/>
      </c>
      <c r="E199" s="36" t="str">
        <f>IF(B199="","",ROUND($D$14/12*G198,2))</f>
        <v/>
      </c>
      <c r="F199" s="36" t="str">
        <f t="shared" si="7"/>
        <v/>
      </c>
      <c r="G199" s="36" t="str">
        <f t="shared" si="8"/>
        <v/>
      </c>
    </row>
    <row r="200">
      <c r="B200" s="34" t="str">
        <f>IF(B199&gt;=$D$16,"",B199+1)</f>
        <v/>
      </c>
      <c r="C200" s="35" t="str">
        <f t="shared" si="6"/>
        <v/>
      </c>
      <c r="D200" s="36" t="str">
        <f>IF(B200="","",IF(B200=$D$16,G199+E200,$D$22))</f>
        <v/>
      </c>
      <c r="E200" s="36" t="str">
        <f>IF(B200="","",ROUND($D$14/12*G199,2))</f>
        <v/>
      </c>
      <c r="F200" s="36" t="str">
        <f t="shared" si="7"/>
        <v/>
      </c>
      <c r="G200" s="36" t="str">
        <f t="shared" si="8"/>
        <v/>
      </c>
    </row>
    <row r="201">
      <c r="B201" s="34" t="str">
        <f>IF(B200&gt;=$D$16,"",B200+1)</f>
        <v/>
      </c>
      <c r="C201" s="35" t="str">
        <f t="shared" si="6"/>
        <v/>
      </c>
      <c r="D201" s="36" t="str">
        <f>IF(B201="","",IF(B201=$D$16,G200+E201,$D$22))</f>
        <v/>
      </c>
      <c r="E201" s="36" t="str">
        <f>IF(B201="","",ROUND($D$14/12*G200,2))</f>
        <v/>
      </c>
      <c r="F201" s="36" t="str">
        <f t="shared" si="7"/>
        <v/>
      </c>
      <c r="G201" s="36" t="str">
        <f t="shared" si="8"/>
        <v/>
      </c>
    </row>
    <row r="202">
      <c r="B202" s="34" t="str">
        <f>IF(B201&gt;=$D$16,"",B201+1)</f>
        <v/>
      </c>
      <c r="C202" s="35" t="str">
        <f t="shared" si="6"/>
        <v/>
      </c>
      <c r="D202" s="36" t="str">
        <f>IF(B202="","",IF(B202=$D$16,G201+E202,$D$22))</f>
        <v/>
      </c>
      <c r="E202" s="36" t="str">
        <f>IF(B202="","",ROUND($D$14/12*G201,2))</f>
        <v/>
      </c>
      <c r="F202" s="36" t="str">
        <f t="shared" si="7"/>
        <v/>
      </c>
      <c r="G202" s="36" t="str">
        <f t="shared" si="8"/>
        <v/>
      </c>
    </row>
    <row r="203">
      <c r="B203" s="34" t="str">
        <f>IF(B202&gt;=$D$16,"",B202+1)</f>
        <v/>
      </c>
      <c r="C203" s="35" t="str">
        <f t="shared" si="6"/>
        <v/>
      </c>
      <c r="D203" s="36" t="str">
        <f>IF(B203="","",IF(B203=$D$16,G202+E203,$D$22))</f>
        <v/>
      </c>
      <c r="E203" s="36" t="str">
        <f>IF(B203="","",ROUND($D$14/12*G202,2))</f>
        <v/>
      </c>
      <c r="F203" s="36" t="str">
        <f t="shared" si="7"/>
        <v/>
      </c>
      <c r="G203" s="36" t="str">
        <f t="shared" si="8"/>
        <v/>
      </c>
    </row>
    <row r="204">
      <c r="B204" s="34" t="str">
        <f>IF(B203&gt;=$D$16,"",B203+1)</f>
        <v/>
      </c>
      <c r="C204" s="35" t="str">
        <f t="shared" si="6"/>
        <v/>
      </c>
      <c r="D204" s="36" t="str">
        <f>IF(B204="","",IF(B204=$D$16,G203+E204,$D$22))</f>
        <v/>
      </c>
      <c r="E204" s="36" t="str">
        <f>IF(B204="","",ROUND($D$14/12*G203,2))</f>
        <v/>
      </c>
      <c r="F204" s="36" t="str">
        <f t="shared" si="7"/>
        <v/>
      </c>
      <c r="G204" s="36" t="str">
        <f t="shared" si="8"/>
        <v/>
      </c>
    </row>
    <row r="205">
      <c r="B205" s="34" t="str">
        <f>IF(B204&gt;=$D$16,"",B204+1)</f>
        <v/>
      </c>
      <c r="C205" s="35" t="str">
        <f t="shared" si="6"/>
        <v/>
      </c>
      <c r="D205" s="36" t="str">
        <f>IF(B205="","",IF(B205=$D$16,G204+E205,$D$22))</f>
        <v/>
      </c>
      <c r="E205" s="36" t="str">
        <f>IF(B205="","",ROUND($D$14/12*G204,2))</f>
        <v/>
      </c>
      <c r="F205" s="36" t="str">
        <f t="shared" si="7"/>
        <v/>
      </c>
      <c r="G205" s="36" t="str">
        <f t="shared" si="8"/>
        <v/>
      </c>
    </row>
    <row r="206">
      <c r="B206" s="34" t="str">
        <f>IF(B205&gt;=$D$16,"",B205+1)</f>
        <v/>
      </c>
      <c r="C206" s="35" t="str">
        <f t="shared" si="6"/>
        <v/>
      </c>
      <c r="D206" s="36" t="str">
        <f>IF(B206="","",IF(B206=$D$16,G205+E206,$D$22))</f>
        <v/>
      </c>
      <c r="E206" s="36" t="str">
        <f>IF(B206="","",ROUND($D$14/12*G205,2))</f>
        <v/>
      </c>
      <c r="F206" s="36" t="str">
        <f t="shared" si="7"/>
        <v/>
      </c>
      <c r="G206" s="36" t="str">
        <f t="shared" si="8"/>
        <v/>
      </c>
    </row>
    <row r="207">
      <c r="B207" s="34" t="str">
        <f>IF(B206&gt;=$D$16,"",B206+1)</f>
        <v/>
      </c>
      <c r="C207" s="35" t="str">
        <f t="shared" si="6"/>
        <v/>
      </c>
      <c r="D207" s="36" t="str">
        <f>IF(B207="","",IF(B207=$D$16,G206+E207,$D$22))</f>
        <v/>
      </c>
      <c r="E207" s="36" t="str">
        <f>IF(B207="","",ROUND($D$14/12*G206,2))</f>
        <v/>
      </c>
      <c r="F207" s="36" t="str">
        <f t="shared" si="7"/>
        <v/>
      </c>
      <c r="G207" s="36" t="str">
        <f t="shared" si="8"/>
        <v/>
      </c>
    </row>
    <row r="208">
      <c r="B208" s="34" t="str">
        <f>IF(B207&gt;=$D$16,"",B207+1)</f>
        <v/>
      </c>
      <c r="C208" s="35" t="str">
        <f t="shared" si="6"/>
        <v/>
      </c>
      <c r="D208" s="36" t="str">
        <f>IF(B208="","",IF(B208=$D$16,G207+E208,$D$22))</f>
        <v/>
      </c>
      <c r="E208" s="36" t="str">
        <f>IF(B208="","",ROUND($D$14/12*G207,2))</f>
        <v/>
      </c>
      <c r="F208" s="36" t="str">
        <f t="shared" si="7"/>
        <v/>
      </c>
      <c r="G208" s="36" t="str">
        <f t="shared" si="8"/>
        <v/>
      </c>
    </row>
    <row r="209">
      <c r="B209" s="34" t="str">
        <f>IF(B208&gt;=$D$16,"",B208+1)</f>
        <v/>
      </c>
      <c r="C209" s="35" t="str">
        <f t="shared" si="6"/>
        <v/>
      </c>
      <c r="D209" s="36" t="str">
        <f>IF(B209="","",IF(B209=$D$16,G208+E209,$D$22))</f>
        <v/>
      </c>
      <c r="E209" s="36" t="str">
        <f>IF(B209="","",ROUND($D$14/12*G208,2))</f>
        <v/>
      </c>
      <c r="F209" s="36" t="str">
        <f t="shared" si="7"/>
        <v/>
      </c>
      <c r="G209" s="36" t="str">
        <f t="shared" si="8"/>
        <v/>
      </c>
    </row>
    <row r="210">
      <c r="B210" s="34" t="str">
        <f>IF(B209&gt;=$D$16,"",B209+1)</f>
        <v/>
      </c>
      <c r="C210" s="35" t="str">
        <f t="shared" si="6"/>
        <v/>
      </c>
      <c r="D210" s="36" t="str">
        <f>IF(B210="","",IF(B210=$D$16,G209+E210,$D$22))</f>
        <v/>
      </c>
      <c r="E210" s="36" t="str">
        <f>IF(B210="","",ROUND($D$14/12*G209,2))</f>
        <v/>
      </c>
      <c r="F210" s="36" t="str">
        <f t="shared" si="7"/>
        <v/>
      </c>
      <c r="G210" s="36" t="str">
        <f t="shared" si="8"/>
        <v/>
      </c>
    </row>
    <row r="211">
      <c r="B211" s="34" t="str">
        <f>IF(B210&gt;=$D$16,"",B210+1)</f>
        <v/>
      </c>
      <c r="C211" s="35" t="str">
        <f t="shared" si="6"/>
        <v/>
      </c>
      <c r="D211" s="36" t="str">
        <f>IF(B211="","",IF(B211=$D$16,G210+E211,$D$22))</f>
        <v/>
      </c>
      <c r="E211" s="36" t="str">
        <f>IF(B211="","",ROUND($D$14/12*G210,2))</f>
        <v/>
      </c>
      <c r="F211" s="36" t="str">
        <f t="shared" si="7"/>
        <v/>
      </c>
      <c r="G211" s="36" t="str">
        <f t="shared" si="8"/>
        <v/>
      </c>
    </row>
    <row r="212">
      <c r="B212" s="34" t="str">
        <f>IF(B211&gt;=$D$16,"",B211+1)</f>
        <v/>
      </c>
      <c r="C212" s="35" t="str">
        <f t="shared" si="6"/>
        <v/>
      </c>
      <c r="D212" s="36" t="str">
        <f>IF(B212="","",IF(B212=$D$16,G211+E212,$D$22))</f>
        <v/>
      </c>
      <c r="E212" s="36" t="str">
        <f>IF(B212="","",ROUND($D$14/12*G211,2))</f>
        <v/>
      </c>
      <c r="F212" s="36" t="str">
        <f t="shared" si="7"/>
        <v/>
      </c>
      <c r="G212" s="36" t="str">
        <f t="shared" si="8"/>
        <v/>
      </c>
    </row>
    <row r="213">
      <c r="B213" s="34" t="str">
        <f>IF(B212&gt;=$D$16,"",B212+1)</f>
        <v/>
      </c>
      <c r="C213" s="35" t="str">
        <f t="shared" si="6"/>
        <v/>
      </c>
      <c r="D213" s="36" t="str">
        <f>IF(B213="","",IF(B213=$D$16,G212+E213,$D$22))</f>
        <v/>
      </c>
      <c r="E213" s="36" t="str">
        <f>IF(B213="","",ROUND($D$14/12*G212,2))</f>
        <v/>
      </c>
      <c r="F213" s="36" t="str">
        <f t="shared" si="7"/>
        <v/>
      </c>
      <c r="G213" s="36" t="str">
        <f t="shared" si="8"/>
        <v/>
      </c>
    </row>
    <row r="214">
      <c r="B214" s="34" t="str">
        <f>IF(B213&gt;=$D$16,"",B213+1)</f>
        <v/>
      </c>
      <c r="C214" s="35" t="str">
        <f t="shared" si="6"/>
        <v/>
      </c>
      <c r="D214" s="36" t="str">
        <f>IF(B214="","",IF(B214=$D$16,G213+E214,$D$22))</f>
        <v/>
      </c>
      <c r="E214" s="36" t="str">
        <f>IF(B214="","",ROUND($D$14/12*G213,2))</f>
        <v/>
      </c>
      <c r="F214" s="36" t="str">
        <f t="shared" si="7"/>
        <v/>
      </c>
      <c r="G214" s="36" t="str">
        <f t="shared" si="8"/>
        <v/>
      </c>
    </row>
    <row r="215">
      <c r="B215" s="34" t="str">
        <f>IF(B214&gt;=$D$16,"",B214+1)</f>
        <v/>
      </c>
      <c r="C215" s="35" t="str">
        <f t="shared" si="6"/>
        <v/>
      </c>
      <c r="D215" s="36" t="str">
        <f>IF(B215="","",IF(B215=$D$16,G214+E215,$D$22))</f>
        <v/>
      </c>
      <c r="E215" s="36" t="str">
        <f>IF(B215="","",ROUND($D$14/12*G214,2))</f>
        <v/>
      </c>
      <c r="F215" s="36" t="str">
        <f t="shared" si="7"/>
        <v/>
      </c>
      <c r="G215" s="36" t="str">
        <f t="shared" si="8"/>
        <v/>
      </c>
    </row>
    <row r="216">
      <c r="B216" s="34" t="str">
        <f>IF(B215&gt;=$D$16,"",B215+1)</f>
        <v/>
      </c>
      <c r="C216" s="35" t="str">
        <f t="shared" si="6"/>
        <v/>
      </c>
      <c r="D216" s="36" t="str">
        <f>IF(B216="","",IF(B216=$D$16,G215+E216,$D$22))</f>
        <v/>
      </c>
      <c r="E216" s="36" t="str">
        <f>IF(B216="","",ROUND($D$14/12*G215,2))</f>
        <v/>
      </c>
      <c r="F216" s="36" t="str">
        <f t="shared" si="7"/>
        <v/>
      </c>
      <c r="G216" s="36" t="str">
        <f t="shared" si="8"/>
        <v/>
      </c>
    </row>
    <row r="217">
      <c r="B217" s="34" t="str">
        <f>IF(B216&gt;=$D$16,"",B216+1)</f>
        <v/>
      </c>
      <c r="C217" s="35" t="str">
        <f t="shared" si="6"/>
        <v/>
      </c>
      <c r="D217" s="36" t="str">
        <f>IF(B217="","",IF(B217=$D$16,G216+E217,$D$22))</f>
        <v/>
      </c>
      <c r="E217" s="36" t="str">
        <f>IF(B217="","",ROUND($D$14/12*G216,2))</f>
        <v/>
      </c>
      <c r="F217" s="36" t="str">
        <f t="shared" si="7"/>
        <v/>
      </c>
      <c r="G217" s="36" t="str">
        <f t="shared" si="8"/>
        <v/>
      </c>
    </row>
    <row r="218">
      <c r="B218" s="34" t="str">
        <f>IF(B217&gt;=$D$16,"",B217+1)</f>
        <v/>
      </c>
      <c r="C218" s="35" t="str">
        <f t="shared" si="6"/>
        <v/>
      </c>
      <c r="D218" s="36" t="str">
        <f>IF(B218="","",IF(B218=$D$16,G217+E218,$D$22))</f>
        <v/>
      </c>
      <c r="E218" s="36" t="str">
        <f>IF(B218="","",ROUND($D$14/12*G217,2))</f>
        <v/>
      </c>
      <c r="F218" s="36" t="str">
        <f t="shared" si="7"/>
        <v/>
      </c>
      <c r="G218" s="36" t="str">
        <f t="shared" si="8"/>
        <v/>
      </c>
    </row>
    <row r="219">
      <c r="B219" s="34" t="str">
        <f>IF(B218&gt;=$D$16,"",B218+1)</f>
        <v/>
      </c>
      <c r="C219" s="35" t="str">
        <f t="shared" si="6"/>
        <v/>
      </c>
      <c r="D219" s="36" t="str">
        <f>IF(B219="","",IF(B219=$D$16,G218+E219,$D$22))</f>
        <v/>
      </c>
      <c r="E219" s="36" t="str">
        <f>IF(B219="","",ROUND($D$14/12*G218,2))</f>
        <v/>
      </c>
      <c r="F219" s="36" t="str">
        <f t="shared" si="7"/>
        <v/>
      </c>
      <c r="G219" s="36" t="str">
        <f t="shared" si="8"/>
        <v/>
      </c>
    </row>
    <row r="220">
      <c r="B220" s="34" t="str">
        <f>IF(B219&gt;=$D$16,"",B219+1)</f>
        <v/>
      </c>
      <c r="C220" s="35" t="str">
        <f t="shared" si="6"/>
        <v/>
      </c>
      <c r="D220" s="36" t="str">
        <f>IF(B220="","",IF(B220=$D$16,G219+E220,$D$22))</f>
        <v/>
      </c>
      <c r="E220" s="36" t="str">
        <f>IF(B220="","",ROUND($D$14/12*G219,2))</f>
        <v/>
      </c>
      <c r="F220" s="36" t="str">
        <f t="shared" si="7"/>
        <v/>
      </c>
      <c r="G220" s="36" t="str">
        <f t="shared" si="8"/>
        <v/>
      </c>
    </row>
    <row r="221">
      <c r="B221" s="34" t="str">
        <f>IF(B220&gt;=$D$16,"",B220+1)</f>
        <v/>
      </c>
      <c r="C221" s="35" t="str">
        <f t="shared" si="6"/>
        <v/>
      </c>
      <c r="D221" s="36" t="str">
        <f>IF(B221="","",IF(B221=$D$16,G220+E221,$D$22))</f>
        <v/>
      </c>
      <c r="E221" s="36" t="str">
        <f>IF(B221="","",ROUND($D$14/12*G220,2))</f>
        <v/>
      </c>
      <c r="F221" s="36" t="str">
        <f t="shared" si="7"/>
        <v/>
      </c>
      <c r="G221" s="36" t="str">
        <f t="shared" si="8"/>
        <v/>
      </c>
    </row>
    <row r="222">
      <c r="B222" s="34" t="str">
        <f>IF(B221&gt;=$D$16,"",B221+1)</f>
        <v/>
      </c>
      <c r="C222" s="35" t="str">
        <f t="shared" si="6"/>
        <v/>
      </c>
      <c r="D222" s="36" t="str">
        <f>IF(B222="","",IF(B222=$D$16,G221+E222,$D$22))</f>
        <v/>
      </c>
      <c r="E222" s="36" t="str">
        <f>IF(B222="","",ROUND($D$14/12*G221,2))</f>
        <v/>
      </c>
      <c r="F222" s="36" t="str">
        <f t="shared" si="7"/>
        <v/>
      </c>
      <c r="G222" s="36" t="str">
        <f t="shared" si="8"/>
        <v/>
      </c>
    </row>
    <row r="223">
      <c r="B223" s="34" t="str">
        <f>IF(B222&gt;=$D$16,"",B222+1)</f>
        <v/>
      </c>
      <c r="C223" s="35" t="str">
        <f t="shared" si="6"/>
        <v/>
      </c>
      <c r="D223" s="36" t="str">
        <f>IF(B223="","",IF(B223=$D$16,G222+E223,$D$22))</f>
        <v/>
      </c>
      <c r="E223" s="36" t="str">
        <f>IF(B223="","",ROUND($D$14/12*G222,2))</f>
        <v/>
      </c>
      <c r="F223" s="36" t="str">
        <f t="shared" si="7"/>
        <v/>
      </c>
      <c r="G223" s="36" t="str">
        <f t="shared" si="8"/>
        <v/>
      </c>
    </row>
    <row r="224">
      <c r="B224" s="34" t="str">
        <f>IF(B223&gt;=$D$16,"",B223+1)</f>
        <v/>
      </c>
      <c r="C224" s="35" t="str">
        <f t="shared" si="6"/>
        <v/>
      </c>
      <c r="D224" s="36" t="str">
        <f>IF(B224="","",IF(B224=$D$16,G223+E224,$D$22))</f>
        <v/>
      </c>
      <c r="E224" s="36" t="str">
        <f>IF(B224="","",ROUND($D$14/12*G223,2))</f>
        <v/>
      </c>
      <c r="F224" s="36" t="str">
        <f t="shared" si="7"/>
        <v/>
      </c>
      <c r="G224" s="36" t="str">
        <f t="shared" si="8"/>
        <v/>
      </c>
    </row>
    <row r="225">
      <c r="B225" s="34" t="str">
        <f>IF(B224&gt;=$D$16,"",B224+1)</f>
        <v/>
      </c>
      <c r="C225" s="35" t="str">
        <f t="shared" ref="C225:C288" si="9">IF(B225="","",DATE(YEAR(C224),MONTH(C224)+1,DAY(C224)))</f>
        <v/>
      </c>
      <c r="D225" s="36" t="str">
        <f>IF(B225="","",IF(B225=$D$16,G224+E225,$D$22))</f>
        <v/>
      </c>
      <c r="E225" s="36" t="str">
        <f>IF(B225="","",ROUND($D$14/12*G224,2))</f>
        <v/>
      </c>
      <c r="F225" s="36" t="str">
        <f t="shared" ref="F225:F288" si="10">IF(B225="","",D225-E225)</f>
        <v/>
      </c>
      <c r="G225" s="36" t="str">
        <f t="shared" ref="G225:G288" si="11">IF(B225="","",G224-F225)</f>
        <v/>
      </c>
    </row>
    <row r="226">
      <c r="B226" s="34" t="str">
        <f>IF(B225&gt;=$D$16,"",B225+1)</f>
        <v/>
      </c>
      <c r="C226" s="35" t="str">
        <f t="shared" si="9"/>
        <v/>
      </c>
      <c r="D226" s="36" t="str">
        <f>IF(B226="","",IF(B226=$D$16,G225+E226,$D$22))</f>
        <v/>
      </c>
      <c r="E226" s="36" t="str">
        <f>IF(B226="","",ROUND($D$14/12*G225,2))</f>
        <v/>
      </c>
      <c r="F226" s="36" t="str">
        <f t="shared" si="10"/>
        <v/>
      </c>
      <c r="G226" s="36" t="str">
        <f t="shared" si="11"/>
        <v/>
      </c>
    </row>
    <row r="227">
      <c r="B227" s="34" t="str">
        <f>IF(B226&gt;=$D$16,"",B226+1)</f>
        <v/>
      </c>
      <c r="C227" s="35" t="str">
        <f t="shared" si="9"/>
        <v/>
      </c>
      <c r="D227" s="36" t="str">
        <f>IF(B227="","",IF(B227=$D$16,G226+E227,$D$22))</f>
        <v/>
      </c>
      <c r="E227" s="36" t="str">
        <f>IF(B227="","",ROUND($D$14/12*G226,2))</f>
        <v/>
      </c>
      <c r="F227" s="36" t="str">
        <f t="shared" si="10"/>
        <v/>
      </c>
      <c r="G227" s="36" t="str">
        <f t="shared" si="11"/>
        <v/>
      </c>
    </row>
    <row r="228">
      <c r="B228" s="34" t="str">
        <f>IF(B227&gt;=$D$16,"",B227+1)</f>
        <v/>
      </c>
      <c r="C228" s="35" t="str">
        <f t="shared" si="9"/>
        <v/>
      </c>
      <c r="D228" s="36" t="str">
        <f>IF(B228="","",IF(B228=$D$16,G227+E228,$D$22))</f>
        <v/>
      </c>
      <c r="E228" s="36" t="str">
        <f>IF(B228="","",ROUND($D$14/12*G227,2))</f>
        <v/>
      </c>
      <c r="F228" s="36" t="str">
        <f t="shared" si="10"/>
        <v/>
      </c>
      <c r="G228" s="36" t="str">
        <f t="shared" si="11"/>
        <v/>
      </c>
    </row>
    <row r="229">
      <c r="B229" s="34" t="str">
        <f>IF(B228&gt;=$D$16,"",B228+1)</f>
        <v/>
      </c>
      <c r="C229" s="35" t="str">
        <f t="shared" si="9"/>
        <v/>
      </c>
      <c r="D229" s="36" t="str">
        <f>IF(B229="","",IF(B229=$D$16,G228+E229,$D$22))</f>
        <v/>
      </c>
      <c r="E229" s="36" t="str">
        <f>IF(B229="","",ROUND($D$14/12*G228,2))</f>
        <v/>
      </c>
      <c r="F229" s="36" t="str">
        <f t="shared" si="10"/>
        <v/>
      </c>
      <c r="G229" s="36" t="str">
        <f t="shared" si="11"/>
        <v/>
      </c>
    </row>
    <row r="230">
      <c r="B230" s="34" t="str">
        <f>IF(B229&gt;=$D$16,"",B229+1)</f>
        <v/>
      </c>
      <c r="C230" s="35" t="str">
        <f t="shared" si="9"/>
        <v/>
      </c>
      <c r="D230" s="36" t="str">
        <f>IF(B230="","",IF(B230=$D$16,G229+E230,$D$22))</f>
        <v/>
      </c>
      <c r="E230" s="36" t="str">
        <f>IF(B230="","",ROUND($D$14/12*G229,2))</f>
        <v/>
      </c>
      <c r="F230" s="36" t="str">
        <f t="shared" si="10"/>
        <v/>
      </c>
      <c r="G230" s="36" t="str">
        <f t="shared" si="11"/>
        <v/>
      </c>
    </row>
    <row r="231">
      <c r="B231" s="34" t="str">
        <f>IF(B230&gt;=$D$16,"",B230+1)</f>
        <v/>
      </c>
      <c r="C231" s="35" t="str">
        <f t="shared" si="9"/>
        <v/>
      </c>
      <c r="D231" s="36" t="str">
        <f>IF(B231="","",IF(B231=$D$16,G230+E231,$D$22))</f>
        <v/>
      </c>
      <c r="E231" s="36" t="str">
        <f>IF(B231="","",ROUND($D$14/12*G230,2))</f>
        <v/>
      </c>
      <c r="F231" s="36" t="str">
        <f t="shared" si="10"/>
        <v/>
      </c>
      <c r="G231" s="36" t="str">
        <f t="shared" si="11"/>
        <v/>
      </c>
    </row>
    <row r="232">
      <c r="B232" s="34" t="str">
        <f>IF(B231&gt;=$D$16,"",B231+1)</f>
        <v/>
      </c>
      <c r="C232" s="35" t="str">
        <f t="shared" si="9"/>
        <v/>
      </c>
      <c r="D232" s="36" t="str">
        <f>IF(B232="","",IF(B232=$D$16,G231+E232,$D$22))</f>
        <v/>
      </c>
      <c r="E232" s="36" t="str">
        <f>IF(B232="","",ROUND($D$14/12*G231,2))</f>
        <v/>
      </c>
      <c r="F232" s="36" t="str">
        <f t="shared" si="10"/>
        <v/>
      </c>
      <c r="G232" s="36" t="str">
        <f t="shared" si="11"/>
        <v/>
      </c>
    </row>
    <row r="233">
      <c r="B233" s="34" t="str">
        <f>IF(B232&gt;=$D$16,"",B232+1)</f>
        <v/>
      </c>
      <c r="C233" s="35" t="str">
        <f t="shared" si="9"/>
        <v/>
      </c>
      <c r="D233" s="36" t="str">
        <f>IF(B233="","",IF(B233=$D$16,G232+E233,$D$22))</f>
        <v/>
      </c>
      <c r="E233" s="36" t="str">
        <f>IF(B233="","",ROUND($D$14/12*G232,2))</f>
        <v/>
      </c>
      <c r="F233" s="36" t="str">
        <f t="shared" si="10"/>
        <v/>
      </c>
      <c r="G233" s="36" t="str">
        <f t="shared" si="11"/>
        <v/>
      </c>
    </row>
    <row r="234">
      <c r="B234" s="34" t="str">
        <f>IF(B233&gt;=$D$16,"",B233+1)</f>
        <v/>
      </c>
      <c r="C234" s="35" t="str">
        <f t="shared" si="9"/>
        <v/>
      </c>
      <c r="D234" s="36" t="str">
        <f>IF(B234="","",IF(B234=$D$16,G233+E234,$D$22))</f>
        <v/>
      </c>
      <c r="E234" s="36" t="str">
        <f>IF(B234="","",ROUND($D$14/12*G233,2))</f>
        <v/>
      </c>
      <c r="F234" s="36" t="str">
        <f t="shared" si="10"/>
        <v/>
      </c>
      <c r="G234" s="36" t="str">
        <f t="shared" si="11"/>
        <v/>
      </c>
    </row>
    <row r="235">
      <c r="B235" s="34" t="str">
        <f>IF(B234&gt;=$D$16,"",B234+1)</f>
        <v/>
      </c>
      <c r="C235" s="35" t="str">
        <f t="shared" si="9"/>
        <v/>
      </c>
      <c r="D235" s="36" t="str">
        <f>IF(B235="","",IF(B235=$D$16,G234+E235,$D$22))</f>
        <v/>
      </c>
      <c r="E235" s="36" t="str">
        <f>IF(B235="","",ROUND($D$14/12*G234,2))</f>
        <v/>
      </c>
      <c r="F235" s="36" t="str">
        <f t="shared" si="10"/>
        <v/>
      </c>
      <c r="G235" s="36" t="str">
        <f t="shared" si="11"/>
        <v/>
      </c>
    </row>
    <row r="236">
      <c r="B236" s="34" t="str">
        <f>IF(B235&gt;=$D$16,"",B235+1)</f>
        <v/>
      </c>
      <c r="C236" s="35" t="str">
        <f t="shared" si="9"/>
        <v/>
      </c>
      <c r="D236" s="36" t="str">
        <f>IF(B236="","",IF(B236=$D$16,G235+E236,$D$22))</f>
        <v/>
      </c>
      <c r="E236" s="36" t="str">
        <f>IF(B236="","",ROUND($D$14/12*G235,2))</f>
        <v/>
      </c>
      <c r="F236" s="36" t="str">
        <f t="shared" si="10"/>
        <v/>
      </c>
      <c r="G236" s="36" t="str">
        <f t="shared" si="11"/>
        <v/>
      </c>
    </row>
    <row r="237">
      <c r="B237" s="34" t="str">
        <f>IF(B236&gt;=$D$16,"",B236+1)</f>
        <v/>
      </c>
      <c r="C237" s="35" t="str">
        <f t="shared" si="9"/>
        <v/>
      </c>
      <c r="D237" s="36" t="str">
        <f>IF(B237="","",IF(B237=$D$16,G236+E237,$D$22))</f>
        <v/>
      </c>
      <c r="E237" s="36" t="str">
        <f>IF(B237="","",ROUND($D$14/12*G236,2))</f>
        <v/>
      </c>
      <c r="F237" s="36" t="str">
        <f t="shared" si="10"/>
        <v/>
      </c>
      <c r="G237" s="36" t="str">
        <f t="shared" si="11"/>
        <v/>
      </c>
    </row>
    <row r="238">
      <c r="B238" s="34" t="str">
        <f>IF(B237&gt;=$D$16,"",B237+1)</f>
        <v/>
      </c>
      <c r="C238" s="35" t="str">
        <f t="shared" si="9"/>
        <v/>
      </c>
      <c r="D238" s="36" t="str">
        <f>IF(B238="","",IF(B238=$D$16,G237+E238,$D$22))</f>
        <v/>
      </c>
      <c r="E238" s="36" t="str">
        <f>IF(B238="","",ROUND($D$14/12*G237,2))</f>
        <v/>
      </c>
      <c r="F238" s="36" t="str">
        <f t="shared" si="10"/>
        <v/>
      </c>
      <c r="G238" s="36" t="str">
        <f t="shared" si="11"/>
        <v/>
      </c>
    </row>
    <row r="239">
      <c r="B239" s="34" t="str">
        <f>IF(B238&gt;=$D$16,"",B238+1)</f>
        <v/>
      </c>
      <c r="C239" s="35" t="str">
        <f t="shared" si="9"/>
        <v/>
      </c>
      <c r="D239" s="36" t="str">
        <f>IF(B239="","",IF(B239=$D$16,G238+E239,$D$22))</f>
        <v/>
      </c>
      <c r="E239" s="36" t="str">
        <f>IF(B239="","",ROUND($D$14/12*G238,2))</f>
        <v/>
      </c>
      <c r="F239" s="36" t="str">
        <f t="shared" si="10"/>
        <v/>
      </c>
      <c r="G239" s="36" t="str">
        <f t="shared" si="11"/>
        <v/>
      </c>
    </row>
    <row r="240">
      <c r="B240" s="34" t="str">
        <f>IF(B239&gt;=$D$16,"",B239+1)</f>
        <v/>
      </c>
      <c r="C240" s="35" t="str">
        <f t="shared" si="9"/>
        <v/>
      </c>
      <c r="D240" s="36" t="str">
        <f>IF(B240="","",IF(B240=$D$16,G239+E240,$D$22))</f>
        <v/>
      </c>
      <c r="E240" s="36" t="str">
        <f>IF(B240="","",ROUND($D$14/12*G239,2))</f>
        <v/>
      </c>
      <c r="F240" s="36" t="str">
        <f t="shared" si="10"/>
        <v/>
      </c>
      <c r="G240" s="36" t="str">
        <f t="shared" si="11"/>
        <v/>
      </c>
    </row>
    <row r="241">
      <c r="B241" s="34" t="str">
        <f>IF(B240&gt;=$D$16,"",B240+1)</f>
        <v/>
      </c>
      <c r="C241" s="35" t="str">
        <f t="shared" si="9"/>
        <v/>
      </c>
      <c r="D241" s="36" t="str">
        <f>IF(B241="","",IF(B241=$D$16,G240+E241,$D$22))</f>
        <v/>
      </c>
      <c r="E241" s="36" t="str">
        <f>IF(B241="","",ROUND($D$14/12*G240,2))</f>
        <v/>
      </c>
      <c r="F241" s="36" t="str">
        <f t="shared" si="10"/>
        <v/>
      </c>
      <c r="G241" s="36" t="str">
        <f t="shared" si="11"/>
        <v/>
      </c>
    </row>
    <row r="242">
      <c r="B242" s="34" t="str">
        <f>IF(B241&gt;=$D$16,"",B241+1)</f>
        <v/>
      </c>
      <c r="C242" s="35" t="str">
        <f t="shared" si="9"/>
        <v/>
      </c>
      <c r="D242" s="36" t="str">
        <f>IF(B242="","",IF(B242=$D$16,G241+E242,$D$22))</f>
        <v/>
      </c>
      <c r="E242" s="36" t="str">
        <f>IF(B242="","",ROUND($D$14/12*G241,2))</f>
        <v/>
      </c>
      <c r="F242" s="36" t="str">
        <f t="shared" si="10"/>
        <v/>
      </c>
      <c r="G242" s="36" t="str">
        <f t="shared" si="11"/>
        <v/>
      </c>
    </row>
    <row r="243">
      <c r="B243" s="34" t="str">
        <f>IF(B242&gt;=$D$16,"",B242+1)</f>
        <v/>
      </c>
      <c r="C243" s="35" t="str">
        <f t="shared" si="9"/>
        <v/>
      </c>
      <c r="D243" s="36" t="str">
        <f>IF(B243="","",IF(B243=$D$16,G242+E243,$D$22))</f>
        <v/>
      </c>
      <c r="E243" s="36" t="str">
        <f>IF(B243="","",ROUND($D$14/12*G242,2))</f>
        <v/>
      </c>
      <c r="F243" s="36" t="str">
        <f t="shared" si="10"/>
        <v/>
      </c>
      <c r="G243" s="36" t="str">
        <f t="shared" si="11"/>
        <v/>
      </c>
    </row>
    <row r="244">
      <c r="B244" s="34" t="str">
        <f>IF(B243&gt;=$D$16,"",B243+1)</f>
        <v/>
      </c>
      <c r="C244" s="35" t="str">
        <f t="shared" si="9"/>
        <v/>
      </c>
      <c r="D244" s="36" t="str">
        <f>IF(B244="","",IF(B244=$D$16,G243+E244,$D$22))</f>
        <v/>
      </c>
      <c r="E244" s="36" t="str">
        <f>IF(B244="","",ROUND($D$14/12*G243,2))</f>
        <v/>
      </c>
      <c r="F244" s="36" t="str">
        <f t="shared" si="10"/>
        <v/>
      </c>
      <c r="G244" s="36" t="str">
        <f t="shared" si="11"/>
        <v/>
      </c>
    </row>
    <row r="245">
      <c r="B245" s="34" t="str">
        <f>IF(B244&gt;=$D$16,"",B244+1)</f>
        <v/>
      </c>
      <c r="C245" s="35" t="str">
        <f t="shared" si="9"/>
        <v/>
      </c>
      <c r="D245" s="36" t="str">
        <f>IF(B245="","",IF(B245=$D$16,G244+E245,$D$22))</f>
        <v/>
      </c>
      <c r="E245" s="36" t="str">
        <f>IF(B245="","",ROUND($D$14/12*G244,2))</f>
        <v/>
      </c>
      <c r="F245" s="36" t="str">
        <f t="shared" si="10"/>
        <v/>
      </c>
      <c r="G245" s="36" t="str">
        <f t="shared" si="11"/>
        <v/>
      </c>
    </row>
    <row r="246">
      <c r="B246" s="34" t="str">
        <f>IF(B245&gt;=$D$16,"",B245+1)</f>
        <v/>
      </c>
      <c r="C246" s="35" t="str">
        <f t="shared" si="9"/>
        <v/>
      </c>
      <c r="D246" s="36" t="str">
        <f>IF(B246="","",IF(B246=$D$16,G245+E246,$D$22))</f>
        <v/>
      </c>
      <c r="E246" s="36" t="str">
        <f>IF(B246="","",ROUND($D$14/12*G245,2))</f>
        <v/>
      </c>
      <c r="F246" s="36" t="str">
        <f t="shared" si="10"/>
        <v/>
      </c>
      <c r="G246" s="36" t="str">
        <f t="shared" si="11"/>
        <v/>
      </c>
    </row>
    <row r="247">
      <c r="B247" s="34" t="str">
        <f>IF(B246&gt;=$D$16,"",B246+1)</f>
        <v/>
      </c>
      <c r="C247" s="35" t="str">
        <f t="shared" si="9"/>
        <v/>
      </c>
      <c r="D247" s="36" t="str">
        <f>IF(B247="","",IF(B247=$D$16,G246+E247,$D$22))</f>
        <v/>
      </c>
      <c r="E247" s="36" t="str">
        <f>IF(B247="","",ROUND($D$14/12*G246,2))</f>
        <v/>
      </c>
      <c r="F247" s="36" t="str">
        <f t="shared" si="10"/>
        <v/>
      </c>
      <c r="G247" s="36" t="str">
        <f t="shared" si="11"/>
        <v/>
      </c>
    </row>
    <row r="248">
      <c r="B248" s="34" t="str">
        <f>IF(B247&gt;=$D$16,"",B247+1)</f>
        <v/>
      </c>
      <c r="C248" s="35" t="str">
        <f t="shared" si="9"/>
        <v/>
      </c>
      <c r="D248" s="36" t="str">
        <f>IF(B248="","",IF(B248=$D$16,G247+E248,$D$22))</f>
        <v/>
      </c>
      <c r="E248" s="36" t="str">
        <f>IF(B248="","",ROUND($D$14/12*G247,2))</f>
        <v/>
      </c>
      <c r="F248" s="36" t="str">
        <f t="shared" si="10"/>
        <v/>
      </c>
      <c r="G248" s="36" t="str">
        <f t="shared" si="11"/>
        <v/>
      </c>
    </row>
    <row r="249">
      <c r="B249" s="34" t="str">
        <f>IF(B248&gt;=$D$16,"",B248+1)</f>
        <v/>
      </c>
      <c r="C249" s="35" t="str">
        <f t="shared" si="9"/>
        <v/>
      </c>
      <c r="D249" s="36" t="str">
        <f>IF(B249="","",IF(B249=$D$16,G248+E249,$D$22))</f>
        <v/>
      </c>
      <c r="E249" s="36" t="str">
        <f>IF(B249="","",ROUND($D$14/12*G248,2))</f>
        <v/>
      </c>
      <c r="F249" s="36" t="str">
        <f t="shared" si="10"/>
        <v/>
      </c>
      <c r="G249" s="36" t="str">
        <f t="shared" si="11"/>
        <v/>
      </c>
    </row>
    <row r="250">
      <c r="B250" s="34" t="str">
        <f>IF(B249&gt;=$D$16,"",B249+1)</f>
        <v/>
      </c>
      <c r="C250" s="35" t="str">
        <f t="shared" si="9"/>
        <v/>
      </c>
      <c r="D250" s="36" t="str">
        <f>IF(B250="","",IF(B250=$D$16,G249+E250,$D$22))</f>
        <v/>
      </c>
      <c r="E250" s="36" t="str">
        <f>IF(B250="","",ROUND($D$14/12*G249,2))</f>
        <v/>
      </c>
      <c r="F250" s="36" t="str">
        <f t="shared" si="10"/>
        <v/>
      </c>
      <c r="G250" s="36" t="str">
        <f t="shared" si="11"/>
        <v/>
      </c>
    </row>
    <row r="251">
      <c r="B251" s="34" t="str">
        <f>IF(B250&gt;=$D$16,"",B250+1)</f>
        <v/>
      </c>
      <c r="C251" s="35" t="str">
        <f t="shared" si="9"/>
        <v/>
      </c>
      <c r="D251" s="36" t="str">
        <f>IF(B251="","",IF(B251=$D$16,G250+E251,$D$22))</f>
        <v/>
      </c>
      <c r="E251" s="36" t="str">
        <f>IF(B251="","",ROUND($D$14/12*G250,2))</f>
        <v/>
      </c>
      <c r="F251" s="36" t="str">
        <f t="shared" si="10"/>
        <v/>
      </c>
      <c r="G251" s="36" t="str">
        <f t="shared" si="11"/>
        <v/>
      </c>
    </row>
    <row r="252">
      <c r="B252" s="34" t="str">
        <f>IF(B251&gt;=$D$16,"",B251+1)</f>
        <v/>
      </c>
      <c r="C252" s="35" t="str">
        <f t="shared" si="9"/>
        <v/>
      </c>
      <c r="D252" s="36" t="str">
        <f>IF(B252="","",IF(B252=$D$16,G251+E252,$D$22))</f>
        <v/>
      </c>
      <c r="E252" s="36" t="str">
        <f>IF(B252="","",ROUND($D$14/12*G251,2))</f>
        <v/>
      </c>
      <c r="F252" s="36" t="str">
        <f t="shared" si="10"/>
        <v/>
      </c>
      <c r="G252" s="36" t="str">
        <f t="shared" si="11"/>
        <v/>
      </c>
    </row>
    <row r="253">
      <c r="B253" s="34" t="str">
        <f>IF(B252&gt;=$D$16,"",B252+1)</f>
        <v/>
      </c>
      <c r="C253" s="35" t="str">
        <f t="shared" si="9"/>
        <v/>
      </c>
      <c r="D253" s="36" t="str">
        <f>IF(B253="","",IF(B253=$D$16,G252+E253,$D$22))</f>
        <v/>
      </c>
      <c r="E253" s="36" t="str">
        <f>IF(B253="","",ROUND($D$14/12*G252,2))</f>
        <v/>
      </c>
      <c r="F253" s="36" t="str">
        <f t="shared" si="10"/>
        <v/>
      </c>
      <c r="G253" s="36" t="str">
        <f t="shared" si="11"/>
        <v/>
      </c>
    </row>
    <row r="254">
      <c r="B254" s="34" t="str">
        <f>IF(B253&gt;=$D$16,"",B253+1)</f>
        <v/>
      </c>
      <c r="C254" s="35" t="str">
        <f t="shared" si="9"/>
        <v/>
      </c>
      <c r="D254" s="36" t="str">
        <f>IF(B254="","",IF(B254=$D$16,G253+E254,$D$22))</f>
        <v/>
      </c>
      <c r="E254" s="36" t="str">
        <f>IF(B254="","",ROUND($D$14/12*G253,2))</f>
        <v/>
      </c>
      <c r="F254" s="36" t="str">
        <f t="shared" si="10"/>
        <v/>
      </c>
      <c r="G254" s="36" t="str">
        <f t="shared" si="11"/>
        <v/>
      </c>
    </row>
    <row r="255">
      <c r="B255" s="34" t="str">
        <f>IF(B254&gt;=$D$16,"",B254+1)</f>
        <v/>
      </c>
      <c r="C255" s="35" t="str">
        <f t="shared" si="9"/>
        <v/>
      </c>
      <c r="D255" s="36" t="str">
        <f>IF(B255="","",IF(B255=$D$16,G254+E255,$D$22))</f>
        <v/>
      </c>
      <c r="E255" s="36" t="str">
        <f>IF(B255="","",ROUND($D$14/12*G254,2))</f>
        <v/>
      </c>
      <c r="F255" s="36" t="str">
        <f t="shared" si="10"/>
        <v/>
      </c>
      <c r="G255" s="36" t="str">
        <f t="shared" si="11"/>
        <v/>
      </c>
    </row>
    <row r="256">
      <c r="B256" s="34" t="str">
        <f>IF(B255&gt;=$D$16,"",B255+1)</f>
        <v/>
      </c>
      <c r="C256" s="35" t="str">
        <f t="shared" si="9"/>
        <v/>
      </c>
      <c r="D256" s="36" t="str">
        <f>IF(B256="","",IF(B256=$D$16,G255+E256,$D$22))</f>
        <v/>
      </c>
      <c r="E256" s="36" t="str">
        <f>IF(B256="","",ROUND($D$14/12*G255,2))</f>
        <v/>
      </c>
      <c r="F256" s="36" t="str">
        <f t="shared" si="10"/>
        <v/>
      </c>
      <c r="G256" s="36" t="str">
        <f t="shared" si="11"/>
        <v/>
      </c>
    </row>
    <row r="257">
      <c r="B257" s="34" t="str">
        <f>IF(B256&gt;=$D$16,"",B256+1)</f>
        <v/>
      </c>
      <c r="C257" s="35" t="str">
        <f t="shared" si="9"/>
        <v/>
      </c>
      <c r="D257" s="36" t="str">
        <f>IF(B257="","",IF(B257=$D$16,G256+E257,$D$22))</f>
        <v/>
      </c>
      <c r="E257" s="36" t="str">
        <f>IF(B257="","",ROUND($D$14/12*G256,2))</f>
        <v/>
      </c>
      <c r="F257" s="36" t="str">
        <f t="shared" si="10"/>
        <v/>
      </c>
      <c r="G257" s="36" t="str">
        <f t="shared" si="11"/>
        <v/>
      </c>
    </row>
    <row r="258">
      <c r="B258" s="34" t="str">
        <f>IF(B257&gt;=$D$16,"",B257+1)</f>
        <v/>
      </c>
      <c r="C258" s="35" t="str">
        <f t="shared" si="9"/>
        <v/>
      </c>
      <c r="D258" s="36" t="str">
        <f>IF(B258="","",IF(B258=$D$16,G257+E258,$D$22))</f>
        <v/>
      </c>
      <c r="E258" s="36" t="str">
        <f>IF(B258="","",ROUND($D$14/12*G257,2))</f>
        <v/>
      </c>
      <c r="F258" s="36" t="str">
        <f t="shared" si="10"/>
        <v/>
      </c>
      <c r="G258" s="36" t="str">
        <f t="shared" si="11"/>
        <v/>
      </c>
    </row>
    <row r="259">
      <c r="B259" s="34" t="str">
        <f>IF(B258&gt;=$D$16,"",B258+1)</f>
        <v/>
      </c>
      <c r="C259" s="35" t="str">
        <f t="shared" si="9"/>
        <v/>
      </c>
      <c r="D259" s="36" t="str">
        <f>IF(B259="","",IF(B259=$D$16,G258+E259,$D$22))</f>
        <v/>
      </c>
      <c r="E259" s="36" t="str">
        <f>IF(B259="","",ROUND($D$14/12*G258,2))</f>
        <v/>
      </c>
      <c r="F259" s="36" t="str">
        <f t="shared" si="10"/>
        <v/>
      </c>
      <c r="G259" s="36" t="str">
        <f t="shared" si="11"/>
        <v/>
      </c>
    </row>
    <row r="260">
      <c r="B260" s="34" t="str">
        <f>IF(B259&gt;=$D$16,"",B259+1)</f>
        <v/>
      </c>
      <c r="C260" s="35" t="str">
        <f t="shared" si="9"/>
        <v/>
      </c>
      <c r="D260" s="36" t="str">
        <f>IF(B260="","",IF(B260=$D$16,G259+E260,$D$22))</f>
        <v/>
      </c>
      <c r="E260" s="36" t="str">
        <f>IF(B260="","",ROUND($D$14/12*G259,2))</f>
        <v/>
      </c>
      <c r="F260" s="36" t="str">
        <f t="shared" si="10"/>
        <v/>
      </c>
      <c r="G260" s="36" t="str">
        <f t="shared" si="11"/>
        <v/>
      </c>
    </row>
    <row r="261">
      <c r="B261" s="34" t="str">
        <f>IF(B260&gt;=$D$16,"",B260+1)</f>
        <v/>
      </c>
      <c r="C261" s="35" t="str">
        <f t="shared" si="9"/>
        <v/>
      </c>
      <c r="D261" s="36" t="str">
        <f>IF(B261="","",IF(B261=$D$16,G260+E261,$D$22))</f>
        <v/>
      </c>
      <c r="E261" s="36" t="str">
        <f>IF(B261="","",ROUND($D$14/12*G260,2))</f>
        <v/>
      </c>
      <c r="F261" s="36" t="str">
        <f t="shared" si="10"/>
        <v/>
      </c>
      <c r="G261" s="36" t="str">
        <f t="shared" si="11"/>
        <v/>
      </c>
    </row>
    <row r="262">
      <c r="B262" s="34" t="str">
        <f>IF(B261&gt;=$D$16,"",B261+1)</f>
        <v/>
      </c>
      <c r="C262" s="35" t="str">
        <f t="shared" si="9"/>
        <v/>
      </c>
      <c r="D262" s="36" t="str">
        <f>IF(B262="","",IF(B262=$D$16,G261+E262,$D$22))</f>
        <v/>
      </c>
      <c r="E262" s="36" t="str">
        <f>IF(B262="","",ROUND($D$14/12*G261,2))</f>
        <v/>
      </c>
      <c r="F262" s="36" t="str">
        <f t="shared" si="10"/>
        <v/>
      </c>
      <c r="G262" s="36" t="str">
        <f t="shared" si="11"/>
        <v/>
      </c>
    </row>
    <row r="263">
      <c r="B263" s="34" t="str">
        <f>IF(B262&gt;=$D$16,"",B262+1)</f>
        <v/>
      </c>
      <c r="C263" s="35" t="str">
        <f t="shared" si="9"/>
        <v/>
      </c>
      <c r="D263" s="36" t="str">
        <f>IF(B263="","",IF(B263=$D$16,G262+E263,$D$22))</f>
        <v/>
      </c>
      <c r="E263" s="36" t="str">
        <f>IF(B263="","",ROUND($D$14/12*G262,2))</f>
        <v/>
      </c>
      <c r="F263" s="36" t="str">
        <f t="shared" si="10"/>
        <v/>
      </c>
      <c r="G263" s="36" t="str">
        <f t="shared" si="11"/>
        <v/>
      </c>
    </row>
    <row r="264">
      <c r="B264" s="34" t="str">
        <f>IF(B263&gt;=$D$16,"",B263+1)</f>
        <v/>
      </c>
      <c r="C264" s="35" t="str">
        <f t="shared" si="9"/>
        <v/>
      </c>
      <c r="D264" s="36" t="str">
        <f>IF(B264="","",IF(B264=$D$16,G263+E264,$D$22))</f>
        <v/>
      </c>
      <c r="E264" s="36" t="str">
        <f>IF(B264="","",ROUND($D$14/12*G263,2))</f>
        <v/>
      </c>
      <c r="F264" s="36" t="str">
        <f t="shared" si="10"/>
        <v/>
      </c>
      <c r="G264" s="36" t="str">
        <f t="shared" si="11"/>
        <v/>
      </c>
    </row>
    <row r="265">
      <c r="B265" s="34" t="str">
        <f>IF(B264&gt;=$D$16,"",B264+1)</f>
        <v/>
      </c>
      <c r="C265" s="35" t="str">
        <f t="shared" si="9"/>
        <v/>
      </c>
      <c r="D265" s="36" t="str">
        <f>IF(B265="","",IF(B265=$D$16,G264+E265,$D$22))</f>
        <v/>
      </c>
      <c r="E265" s="36" t="str">
        <f>IF(B265="","",ROUND($D$14/12*G264,2))</f>
        <v/>
      </c>
      <c r="F265" s="36" t="str">
        <f t="shared" si="10"/>
        <v/>
      </c>
      <c r="G265" s="36" t="str">
        <f t="shared" si="11"/>
        <v/>
      </c>
    </row>
    <row r="266">
      <c r="B266" s="34" t="str">
        <f>IF(B265&gt;=$D$16,"",B265+1)</f>
        <v/>
      </c>
      <c r="C266" s="35" t="str">
        <f t="shared" si="9"/>
        <v/>
      </c>
      <c r="D266" s="36" t="str">
        <f>IF(B266="","",IF(B266=$D$16,G265+E266,$D$22))</f>
        <v/>
      </c>
      <c r="E266" s="36" t="str">
        <f>IF(B266="","",ROUND($D$14/12*G265,2))</f>
        <v/>
      </c>
      <c r="F266" s="36" t="str">
        <f t="shared" si="10"/>
        <v/>
      </c>
      <c r="G266" s="36" t="str">
        <f t="shared" si="11"/>
        <v/>
      </c>
    </row>
    <row r="267">
      <c r="B267" s="34" t="str">
        <f>IF(B266&gt;=$D$16,"",B266+1)</f>
        <v/>
      </c>
      <c r="C267" s="35" t="str">
        <f t="shared" si="9"/>
        <v/>
      </c>
      <c r="D267" s="36" t="str">
        <f>IF(B267="","",IF(B267=$D$16,G266+E267,$D$22))</f>
        <v/>
      </c>
      <c r="E267" s="36" t="str">
        <f>IF(B267="","",ROUND($D$14/12*G266,2))</f>
        <v/>
      </c>
      <c r="F267" s="36" t="str">
        <f t="shared" si="10"/>
        <v/>
      </c>
      <c r="G267" s="36" t="str">
        <f t="shared" si="11"/>
        <v/>
      </c>
    </row>
    <row r="268">
      <c r="B268" s="34" t="str">
        <f>IF(B267&gt;=$D$16,"",B267+1)</f>
        <v/>
      </c>
      <c r="C268" s="35" t="str">
        <f t="shared" si="9"/>
        <v/>
      </c>
      <c r="D268" s="36" t="str">
        <f>IF(B268="","",IF(B268=$D$16,G267+E268,$D$22))</f>
        <v/>
      </c>
      <c r="E268" s="36" t="str">
        <f>IF(B268="","",ROUND($D$14/12*G267,2))</f>
        <v/>
      </c>
      <c r="F268" s="36" t="str">
        <f t="shared" si="10"/>
        <v/>
      </c>
      <c r="G268" s="36" t="str">
        <f t="shared" si="11"/>
        <v/>
      </c>
    </row>
    <row r="269">
      <c r="B269" s="34" t="str">
        <f>IF(B268&gt;=$D$16,"",B268+1)</f>
        <v/>
      </c>
      <c r="C269" s="35" t="str">
        <f t="shared" si="9"/>
        <v/>
      </c>
      <c r="D269" s="36" t="str">
        <f>IF(B269="","",IF(B269=$D$16,G268+E269,$D$22))</f>
        <v/>
      </c>
      <c r="E269" s="36" t="str">
        <f>IF(B269="","",ROUND($D$14/12*G268,2))</f>
        <v/>
      </c>
      <c r="F269" s="36" t="str">
        <f t="shared" si="10"/>
        <v/>
      </c>
      <c r="G269" s="36" t="str">
        <f t="shared" si="11"/>
        <v/>
      </c>
    </row>
    <row r="270">
      <c r="B270" s="34" t="str">
        <f>IF(B269&gt;=$D$16,"",B269+1)</f>
        <v/>
      </c>
      <c r="C270" s="35" t="str">
        <f t="shared" si="9"/>
        <v/>
      </c>
      <c r="D270" s="36" t="str">
        <f>IF(B270="","",IF(B270=$D$16,G269+E270,$D$22))</f>
        <v/>
      </c>
      <c r="E270" s="36" t="str">
        <f>IF(B270="","",ROUND($D$14/12*G269,2))</f>
        <v/>
      </c>
      <c r="F270" s="36" t="str">
        <f t="shared" si="10"/>
        <v/>
      </c>
      <c r="G270" s="36" t="str">
        <f t="shared" si="11"/>
        <v/>
      </c>
    </row>
    <row r="271">
      <c r="B271" s="34" t="str">
        <f>IF(B270&gt;=$D$16,"",B270+1)</f>
        <v/>
      </c>
      <c r="C271" s="35" t="str">
        <f t="shared" si="9"/>
        <v/>
      </c>
      <c r="D271" s="36" t="str">
        <f>IF(B271="","",IF(B271=$D$16,G270+E271,$D$22))</f>
        <v/>
      </c>
      <c r="E271" s="36" t="str">
        <f>IF(B271="","",ROUND($D$14/12*G270,2))</f>
        <v/>
      </c>
      <c r="F271" s="36" t="str">
        <f t="shared" si="10"/>
        <v/>
      </c>
      <c r="G271" s="36" t="str">
        <f t="shared" si="11"/>
        <v/>
      </c>
    </row>
    <row r="272">
      <c r="B272" s="34" t="str">
        <f>IF(B271&gt;=$D$16,"",B271+1)</f>
        <v/>
      </c>
      <c r="C272" s="35" t="str">
        <f t="shared" si="9"/>
        <v/>
      </c>
      <c r="D272" s="36" t="str">
        <f>IF(B272="","",IF(B272=$D$16,G271+E272,$D$22))</f>
        <v/>
      </c>
      <c r="E272" s="36" t="str">
        <f>IF(B272="","",ROUND($D$14/12*G271,2))</f>
        <v/>
      </c>
      <c r="F272" s="36" t="str">
        <f t="shared" si="10"/>
        <v/>
      </c>
      <c r="G272" s="36" t="str">
        <f t="shared" si="11"/>
        <v/>
      </c>
    </row>
    <row r="273">
      <c r="B273" s="34" t="str">
        <f>IF(B272&gt;=$D$16,"",B272+1)</f>
        <v/>
      </c>
      <c r="C273" s="35" t="str">
        <f t="shared" si="9"/>
        <v/>
      </c>
      <c r="D273" s="36" t="str">
        <f>IF(B273="","",IF(B273=$D$16,G272+E273,$D$22))</f>
        <v/>
      </c>
      <c r="E273" s="36" t="str">
        <f>IF(B273="","",ROUND($D$14/12*G272,2))</f>
        <v/>
      </c>
      <c r="F273" s="36" t="str">
        <f t="shared" si="10"/>
        <v/>
      </c>
      <c r="G273" s="36" t="str">
        <f t="shared" si="11"/>
        <v/>
      </c>
    </row>
    <row r="274">
      <c r="B274" s="34" t="str">
        <f>IF(B273&gt;=$D$16,"",B273+1)</f>
        <v/>
      </c>
      <c r="C274" s="35" t="str">
        <f t="shared" si="9"/>
        <v/>
      </c>
      <c r="D274" s="36" t="str">
        <f>IF(B274="","",IF(B274=$D$16,G273+E274,$D$22))</f>
        <v/>
      </c>
      <c r="E274" s="36" t="str">
        <f>IF(B274="","",ROUND($D$14/12*G273,2))</f>
        <v/>
      </c>
      <c r="F274" s="36" t="str">
        <f t="shared" si="10"/>
        <v/>
      </c>
      <c r="G274" s="36" t="str">
        <f t="shared" si="11"/>
        <v/>
      </c>
    </row>
    <row r="275">
      <c r="B275" s="34" t="str">
        <f>IF(B274&gt;=$D$16,"",B274+1)</f>
        <v/>
      </c>
      <c r="C275" s="35" t="str">
        <f t="shared" si="9"/>
        <v/>
      </c>
      <c r="D275" s="36" t="str">
        <f>IF(B275="","",IF(B275=$D$16,G274+E275,$D$22))</f>
        <v/>
      </c>
      <c r="E275" s="36" t="str">
        <f>IF(B275="","",ROUND($D$14/12*G274,2))</f>
        <v/>
      </c>
      <c r="F275" s="36" t="str">
        <f t="shared" si="10"/>
        <v/>
      </c>
      <c r="G275" s="36" t="str">
        <f t="shared" si="11"/>
        <v/>
      </c>
    </row>
    <row r="276">
      <c r="B276" s="34" t="str">
        <f>IF(B275&gt;=$D$16,"",B275+1)</f>
        <v/>
      </c>
      <c r="C276" s="35" t="str">
        <f t="shared" si="9"/>
        <v/>
      </c>
      <c r="D276" s="36" t="str">
        <f>IF(B276="","",IF(B276=$D$16,G275+E276,$D$22))</f>
        <v/>
      </c>
      <c r="E276" s="36" t="str">
        <f>IF(B276="","",ROUND($D$14/12*G275,2))</f>
        <v/>
      </c>
      <c r="F276" s="36" t="str">
        <f t="shared" si="10"/>
        <v/>
      </c>
      <c r="G276" s="36" t="str">
        <f t="shared" si="11"/>
        <v/>
      </c>
    </row>
    <row r="277">
      <c r="B277" s="34" t="str">
        <f>IF(B276&gt;=$D$16,"",B276+1)</f>
        <v/>
      </c>
      <c r="C277" s="35" t="str">
        <f t="shared" si="9"/>
        <v/>
      </c>
      <c r="D277" s="36" t="str">
        <f>IF(B277="","",IF(B277=$D$16,G276+E277,$D$22))</f>
        <v/>
      </c>
      <c r="E277" s="36" t="str">
        <f>IF(B277="","",ROUND($D$14/12*G276,2))</f>
        <v/>
      </c>
      <c r="F277" s="36" t="str">
        <f t="shared" si="10"/>
        <v/>
      </c>
      <c r="G277" s="36" t="str">
        <f t="shared" si="11"/>
        <v/>
      </c>
    </row>
    <row r="278">
      <c r="B278" s="34" t="str">
        <f>IF(B277&gt;=$D$16,"",B277+1)</f>
        <v/>
      </c>
      <c r="C278" s="35" t="str">
        <f t="shared" si="9"/>
        <v/>
      </c>
      <c r="D278" s="36" t="str">
        <f>IF(B278="","",IF(B278=$D$16,G277+E278,$D$22))</f>
        <v/>
      </c>
      <c r="E278" s="36" t="str">
        <f>IF(B278="","",ROUND($D$14/12*G277,2))</f>
        <v/>
      </c>
      <c r="F278" s="36" t="str">
        <f t="shared" si="10"/>
        <v/>
      </c>
      <c r="G278" s="36" t="str">
        <f t="shared" si="11"/>
        <v/>
      </c>
    </row>
    <row r="279">
      <c r="B279" s="34" t="str">
        <f>IF(B278&gt;=$D$16,"",B278+1)</f>
        <v/>
      </c>
      <c r="C279" s="35" t="str">
        <f t="shared" si="9"/>
        <v/>
      </c>
      <c r="D279" s="36" t="str">
        <f>IF(B279="","",IF(B279=$D$16,G278+E279,$D$22))</f>
        <v/>
      </c>
      <c r="E279" s="36" t="str">
        <f>IF(B279="","",ROUND($D$14/12*G278,2))</f>
        <v/>
      </c>
      <c r="F279" s="36" t="str">
        <f t="shared" si="10"/>
        <v/>
      </c>
      <c r="G279" s="36" t="str">
        <f t="shared" si="11"/>
        <v/>
      </c>
    </row>
    <row r="280">
      <c r="B280" s="34" t="str">
        <f>IF(B279&gt;=$D$16,"",B279+1)</f>
        <v/>
      </c>
      <c r="C280" s="35" t="str">
        <f t="shared" si="9"/>
        <v/>
      </c>
      <c r="D280" s="36" t="str">
        <f>IF(B280="","",IF(B280=$D$16,G279+E280,$D$22))</f>
        <v/>
      </c>
      <c r="E280" s="36" t="str">
        <f>IF(B280="","",ROUND($D$14/12*G279,2))</f>
        <v/>
      </c>
      <c r="F280" s="36" t="str">
        <f t="shared" si="10"/>
        <v/>
      </c>
      <c r="G280" s="36" t="str">
        <f t="shared" si="11"/>
        <v/>
      </c>
    </row>
    <row r="281">
      <c r="B281" s="34" t="str">
        <f>IF(B280&gt;=$D$16,"",B280+1)</f>
        <v/>
      </c>
      <c r="C281" s="35" t="str">
        <f t="shared" si="9"/>
        <v/>
      </c>
      <c r="D281" s="36" t="str">
        <f>IF(B281="","",IF(B281=$D$16,G280+E281,$D$22))</f>
        <v/>
      </c>
      <c r="E281" s="36" t="str">
        <f>IF(B281="","",ROUND($D$14/12*G280,2))</f>
        <v/>
      </c>
      <c r="F281" s="36" t="str">
        <f t="shared" si="10"/>
        <v/>
      </c>
      <c r="G281" s="36" t="str">
        <f t="shared" si="11"/>
        <v/>
      </c>
    </row>
    <row r="282">
      <c r="B282" s="34" t="str">
        <f>IF(B281&gt;=$D$16,"",B281+1)</f>
        <v/>
      </c>
      <c r="C282" s="35" t="str">
        <f t="shared" si="9"/>
        <v/>
      </c>
      <c r="D282" s="36" t="str">
        <f>IF(B282="","",IF(B282=$D$16,G281+E282,$D$22))</f>
        <v/>
      </c>
      <c r="E282" s="36" t="str">
        <f>IF(B282="","",ROUND($D$14/12*G281,2))</f>
        <v/>
      </c>
      <c r="F282" s="36" t="str">
        <f t="shared" si="10"/>
        <v/>
      </c>
      <c r="G282" s="36" t="str">
        <f t="shared" si="11"/>
        <v/>
      </c>
    </row>
    <row r="283">
      <c r="B283" s="34" t="str">
        <f>IF(B282&gt;=$D$16,"",B282+1)</f>
        <v/>
      </c>
      <c r="C283" s="35" t="str">
        <f t="shared" si="9"/>
        <v/>
      </c>
      <c r="D283" s="36" t="str">
        <f>IF(B283="","",IF(B283=$D$16,G282+E283,$D$22))</f>
        <v/>
      </c>
      <c r="E283" s="36" t="str">
        <f>IF(B283="","",ROUND($D$14/12*G282,2))</f>
        <v/>
      </c>
      <c r="F283" s="36" t="str">
        <f t="shared" si="10"/>
        <v/>
      </c>
      <c r="G283" s="36" t="str">
        <f t="shared" si="11"/>
        <v/>
      </c>
    </row>
    <row r="284">
      <c r="B284" s="34" t="str">
        <f>IF(B283&gt;=$D$16,"",B283+1)</f>
        <v/>
      </c>
      <c r="C284" s="35" t="str">
        <f t="shared" si="9"/>
        <v/>
      </c>
      <c r="D284" s="36" t="str">
        <f>IF(B284="","",IF(B284=$D$16,G283+E284,$D$22))</f>
        <v/>
      </c>
      <c r="E284" s="36" t="str">
        <f>IF(B284="","",ROUND($D$14/12*G283,2))</f>
        <v/>
      </c>
      <c r="F284" s="36" t="str">
        <f t="shared" si="10"/>
        <v/>
      </c>
      <c r="G284" s="36" t="str">
        <f t="shared" si="11"/>
        <v/>
      </c>
    </row>
    <row r="285">
      <c r="B285" s="34" t="str">
        <f>IF(B284&gt;=$D$16,"",B284+1)</f>
        <v/>
      </c>
      <c r="C285" s="35" t="str">
        <f t="shared" si="9"/>
        <v/>
      </c>
      <c r="D285" s="36" t="str">
        <f>IF(B285="","",IF(B285=$D$16,G284+E285,$D$22))</f>
        <v/>
      </c>
      <c r="E285" s="36" t="str">
        <f>IF(B285="","",ROUND($D$14/12*G284,2))</f>
        <v/>
      </c>
      <c r="F285" s="36" t="str">
        <f t="shared" si="10"/>
        <v/>
      </c>
      <c r="G285" s="36" t="str">
        <f t="shared" si="11"/>
        <v/>
      </c>
    </row>
    <row r="286">
      <c r="B286" s="34" t="str">
        <f>IF(B285&gt;=$D$16,"",B285+1)</f>
        <v/>
      </c>
      <c r="C286" s="35" t="str">
        <f t="shared" si="9"/>
        <v/>
      </c>
      <c r="D286" s="36" t="str">
        <f>IF(B286="","",IF(B286=$D$16,G285+E286,$D$22))</f>
        <v/>
      </c>
      <c r="E286" s="36" t="str">
        <f>IF(B286="","",ROUND($D$14/12*G285,2))</f>
        <v/>
      </c>
      <c r="F286" s="36" t="str">
        <f t="shared" si="10"/>
        <v/>
      </c>
      <c r="G286" s="36" t="str">
        <f t="shared" si="11"/>
        <v/>
      </c>
    </row>
    <row r="287">
      <c r="B287" s="34" t="str">
        <f>IF(B286&gt;=$D$16,"",B286+1)</f>
        <v/>
      </c>
      <c r="C287" s="35" t="str">
        <f t="shared" si="9"/>
        <v/>
      </c>
      <c r="D287" s="36" t="str">
        <f>IF(B287="","",IF(B287=$D$16,G286+E287,$D$22))</f>
        <v/>
      </c>
      <c r="E287" s="36" t="str">
        <f>IF(B287="","",ROUND($D$14/12*G286,2))</f>
        <v/>
      </c>
      <c r="F287" s="36" t="str">
        <f t="shared" si="10"/>
        <v/>
      </c>
      <c r="G287" s="36" t="str">
        <f t="shared" si="11"/>
        <v/>
      </c>
    </row>
    <row r="288">
      <c r="B288" s="34" t="str">
        <f>IF(B287&gt;=$D$16,"",B287+1)</f>
        <v/>
      </c>
      <c r="C288" s="35" t="str">
        <f t="shared" si="9"/>
        <v/>
      </c>
      <c r="D288" s="36" t="str">
        <f>IF(B288="","",IF(B288=$D$16,G287+E288,$D$22))</f>
        <v/>
      </c>
      <c r="E288" s="36" t="str">
        <f>IF(B288="","",ROUND($D$14/12*G287,2))</f>
        <v/>
      </c>
      <c r="F288" s="36" t="str">
        <f t="shared" si="10"/>
        <v/>
      </c>
      <c r="G288" s="36" t="str">
        <f t="shared" si="11"/>
        <v/>
      </c>
    </row>
    <row r="289">
      <c r="B289" s="34" t="str">
        <f>IF(B288&gt;=$D$16,"",B288+1)</f>
        <v/>
      </c>
      <c r="C289" s="35" t="str">
        <f t="shared" ref="C289:C352" si="12">IF(B289="","",DATE(YEAR(C288),MONTH(C288)+1,DAY(C288)))</f>
        <v/>
      </c>
      <c r="D289" s="36" t="str">
        <f>IF(B289="","",IF(B289=$D$16,G288+E289,$D$22))</f>
        <v/>
      </c>
      <c r="E289" s="36" t="str">
        <f>IF(B289="","",ROUND($D$14/12*G288,2))</f>
        <v/>
      </c>
      <c r="F289" s="36" t="str">
        <f t="shared" ref="F289:F352" si="13">IF(B289="","",D289-E289)</f>
        <v/>
      </c>
      <c r="G289" s="36" t="str">
        <f t="shared" ref="G289:G352" si="14">IF(B289="","",G288-F289)</f>
        <v/>
      </c>
    </row>
    <row r="290">
      <c r="B290" s="34" t="str">
        <f>IF(B289&gt;=$D$16,"",B289+1)</f>
        <v/>
      </c>
      <c r="C290" s="35" t="str">
        <f t="shared" si="12"/>
        <v/>
      </c>
      <c r="D290" s="36" t="str">
        <f>IF(B290="","",IF(B290=$D$16,G289+E290,$D$22))</f>
        <v/>
      </c>
      <c r="E290" s="36" t="str">
        <f>IF(B290="","",ROUND($D$14/12*G289,2))</f>
        <v/>
      </c>
      <c r="F290" s="36" t="str">
        <f t="shared" si="13"/>
        <v/>
      </c>
      <c r="G290" s="36" t="str">
        <f t="shared" si="14"/>
        <v/>
      </c>
    </row>
    <row r="291">
      <c r="B291" s="34" t="str">
        <f>IF(B290&gt;=$D$16,"",B290+1)</f>
        <v/>
      </c>
      <c r="C291" s="35" t="str">
        <f t="shared" si="12"/>
        <v/>
      </c>
      <c r="D291" s="36" t="str">
        <f>IF(B291="","",IF(B291=$D$16,G290+E291,$D$22))</f>
        <v/>
      </c>
      <c r="E291" s="36" t="str">
        <f>IF(B291="","",ROUND($D$14/12*G290,2))</f>
        <v/>
      </c>
      <c r="F291" s="36" t="str">
        <f t="shared" si="13"/>
        <v/>
      </c>
      <c r="G291" s="36" t="str">
        <f t="shared" si="14"/>
        <v/>
      </c>
    </row>
    <row r="292">
      <c r="B292" s="34" t="str">
        <f>IF(B291&gt;=$D$16,"",B291+1)</f>
        <v/>
      </c>
      <c r="C292" s="35" t="str">
        <f t="shared" si="12"/>
        <v/>
      </c>
      <c r="D292" s="36" t="str">
        <f>IF(B292="","",IF(B292=$D$16,G291+E292,$D$22))</f>
        <v/>
      </c>
      <c r="E292" s="36" t="str">
        <f>IF(B292="","",ROUND($D$14/12*G291,2))</f>
        <v/>
      </c>
      <c r="F292" s="36" t="str">
        <f t="shared" si="13"/>
        <v/>
      </c>
      <c r="G292" s="36" t="str">
        <f t="shared" si="14"/>
        <v/>
      </c>
    </row>
    <row r="293">
      <c r="B293" s="34" t="str">
        <f>IF(B292&gt;=$D$16,"",B292+1)</f>
        <v/>
      </c>
      <c r="C293" s="35" t="str">
        <f t="shared" si="12"/>
        <v/>
      </c>
      <c r="D293" s="36" t="str">
        <f>IF(B293="","",IF(B293=$D$16,G292+E293,$D$22))</f>
        <v/>
      </c>
      <c r="E293" s="36" t="str">
        <f>IF(B293="","",ROUND($D$14/12*G292,2))</f>
        <v/>
      </c>
      <c r="F293" s="36" t="str">
        <f t="shared" si="13"/>
        <v/>
      </c>
      <c r="G293" s="36" t="str">
        <f t="shared" si="14"/>
        <v/>
      </c>
    </row>
    <row r="294">
      <c r="B294" s="34" t="str">
        <f>IF(B293&gt;=$D$16,"",B293+1)</f>
        <v/>
      </c>
      <c r="C294" s="35" t="str">
        <f t="shared" si="12"/>
        <v/>
      </c>
      <c r="D294" s="36" t="str">
        <f>IF(B294="","",IF(B294=$D$16,G293+E294,$D$22))</f>
        <v/>
      </c>
      <c r="E294" s="36" t="str">
        <f>IF(B294="","",ROUND($D$14/12*G293,2))</f>
        <v/>
      </c>
      <c r="F294" s="36" t="str">
        <f t="shared" si="13"/>
        <v/>
      </c>
      <c r="G294" s="36" t="str">
        <f t="shared" si="14"/>
        <v/>
      </c>
    </row>
    <row r="295">
      <c r="B295" s="34" t="str">
        <f>IF(B294&gt;=$D$16,"",B294+1)</f>
        <v/>
      </c>
      <c r="C295" s="35" t="str">
        <f t="shared" si="12"/>
        <v/>
      </c>
      <c r="D295" s="36" t="str">
        <f>IF(B295="","",IF(B295=$D$16,G294+E295,$D$22))</f>
        <v/>
      </c>
      <c r="E295" s="36" t="str">
        <f>IF(B295="","",ROUND($D$14/12*G294,2))</f>
        <v/>
      </c>
      <c r="F295" s="36" t="str">
        <f t="shared" si="13"/>
        <v/>
      </c>
      <c r="G295" s="36" t="str">
        <f t="shared" si="14"/>
        <v/>
      </c>
    </row>
    <row r="296">
      <c r="B296" s="34" t="str">
        <f>IF(B295&gt;=$D$16,"",B295+1)</f>
        <v/>
      </c>
      <c r="C296" s="35" t="str">
        <f t="shared" si="12"/>
        <v/>
      </c>
      <c r="D296" s="36" t="str">
        <f>IF(B296="","",IF(B296=$D$16,G295+E296,$D$22))</f>
        <v/>
      </c>
      <c r="E296" s="36" t="str">
        <f>IF(B296="","",ROUND($D$14/12*G295,2))</f>
        <v/>
      </c>
      <c r="F296" s="36" t="str">
        <f t="shared" si="13"/>
        <v/>
      </c>
      <c r="G296" s="36" t="str">
        <f t="shared" si="14"/>
        <v/>
      </c>
    </row>
    <row r="297">
      <c r="B297" s="34" t="str">
        <f>IF(B296&gt;=$D$16,"",B296+1)</f>
        <v/>
      </c>
      <c r="C297" s="35" t="str">
        <f t="shared" si="12"/>
        <v/>
      </c>
      <c r="D297" s="36" t="str">
        <f>IF(B297="","",IF(B297=$D$16,G296+E297,$D$22))</f>
        <v/>
      </c>
      <c r="E297" s="36" t="str">
        <f>IF(B297="","",ROUND($D$14/12*G296,2))</f>
        <v/>
      </c>
      <c r="F297" s="36" t="str">
        <f t="shared" si="13"/>
        <v/>
      </c>
      <c r="G297" s="36" t="str">
        <f t="shared" si="14"/>
        <v/>
      </c>
    </row>
    <row r="298">
      <c r="B298" s="34" t="str">
        <f>IF(B297&gt;=$D$16,"",B297+1)</f>
        <v/>
      </c>
      <c r="C298" s="35" t="str">
        <f t="shared" si="12"/>
        <v/>
      </c>
      <c r="D298" s="36" t="str">
        <f>IF(B298="","",IF(B298=$D$16,G297+E298,$D$22))</f>
        <v/>
      </c>
      <c r="E298" s="36" t="str">
        <f>IF(B298="","",ROUND($D$14/12*G297,2))</f>
        <v/>
      </c>
      <c r="F298" s="36" t="str">
        <f t="shared" si="13"/>
        <v/>
      </c>
      <c r="G298" s="36" t="str">
        <f t="shared" si="14"/>
        <v/>
      </c>
    </row>
    <row r="299">
      <c r="B299" s="34" t="str">
        <f>IF(B298&gt;=$D$16,"",B298+1)</f>
        <v/>
      </c>
      <c r="C299" s="35" t="str">
        <f t="shared" si="12"/>
        <v/>
      </c>
      <c r="D299" s="36" t="str">
        <f>IF(B299="","",IF(B299=$D$16,G298+E299,$D$22))</f>
        <v/>
      </c>
      <c r="E299" s="36" t="str">
        <f>IF(B299="","",ROUND($D$14/12*G298,2))</f>
        <v/>
      </c>
      <c r="F299" s="36" t="str">
        <f t="shared" si="13"/>
        <v/>
      </c>
      <c r="G299" s="36" t="str">
        <f t="shared" si="14"/>
        <v/>
      </c>
    </row>
    <row r="300">
      <c r="B300" s="34" t="str">
        <f>IF(B299&gt;=$D$16,"",B299+1)</f>
        <v/>
      </c>
      <c r="C300" s="35" t="str">
        <f t="shared" si="12"/>
        <v/>
      </c>
      <c r="D300" s="36" t="str">
        <f>IF(B300="","",IF(B300=$D$16,G299+E300,$D$22))</f>
        <v/>
      </c>
      <c r="E300" s="36" t="str">
        <f>IF(B300="","",ROUND($D$14/12*G299,2))</f>
        <v/>
      </c>
      <c r="F300" s="36" t="str">
        <f t="shared" si="13"/>
        <v/>
      </c>
      <c r="G300" s="36" t="str">
        <f t="shared" si="14"/>
        <v/>
      </c>
    </row>
    <row r="301">
      <c r="B301" s="34" t="str">
        <f>IF(B300&gt;=$D$16,"",B300+1)</f>
        <v/>
      </c>
      <c r="C301" s="35" t="str">
        <f t="shared" si="12"/>
        <v/>
      </c>
      <c r="D301" s="36" t="str">
        <f>IF(B301="","",IF(B301=$D$16,G300+E301,$D$22))</f>
        <v/>
      </c>
      <c r="E301" s="36" t="str">
        <f>IF(B301="","",ROUND($D$14/12*G300,2))</f>
        <v/>
      </c>
      <c r="F301" s="36" t="str">
        <f t="shared" si="13"/>
        <v/>
      </c>
      <c r="G301" s="36" t="str">
        <f t="shared" si="14"/>
        <v/>
      </c>
    </row>
    <row r="302">
      <c r="B302" s="34" t="str">
        <f>IF(B301&gt;=$D$16,"",B301+1)</f>
        <v/>
      </c>
      <c r="C302" s="35" t="str">
        <f t="shared" si="12"/>
        <v/>
      </c>
      <c r="D302" s="36" t="str">
        <f>IF(B302="","",IF(B302=$D$16,G301+E302,$D$22))</f>
        <v/>
      </c>
      <c r="E302" s="36" t="str">
        <f>IF(B302="","",ROUND($D$14/12*G301,2))</f>
        <v/>
      </c>
      <c r="F302" s="36" t="str">
        <f t="shared" si="13"/>
        <v/>
      </c>
      <c r="G302" s="36" t="str">
        <f t="shared" si="14"/>
        <v/>
      </c>
    </row>
    <row r="303">
      <c r="B303" s="34" t="str">
        <f>IF(B302&gt;=$D$16,"",B302+1)</f>
        <v/>
      </c>
      <c r="C303" s="35" t="str">
        <f t="shared" si="12"/>
        <v/>
      </c>
      <c r="D303" s="36" t="str">
        <f>IF(B303="","",IF(B303=$D$16,G302+E303,$D$22))</f>
        <v/>
      </c>
      <c r="E303" s="36" t="str">
        <f>IF(B303="","",ROUND($D$14/12*G302,2))</f>
        <v/>
      </c>
      <c r="F303" s="36" t="str">
        <f t="shared" si="13"/>
        <v/>
      </c>
      <c r="G303" s="36" t="str">
        <f t="shared" si="14"/>
        <v/>
      </c>
    </row>
    <row r="304">
      <c r="B304" s="34" t="str">
        <f>IF(B303&gt;=$D$16,"",B303+1)</f>
        <v/>
      </c>
      <c r="C304" s="35" t="str">
        <f t="shared" si="12"/>
        <v/>
      </c>
      <c r="D304" s="36" t="str">
        <f>IF(B304="","",IF(B304=$D$16,G303+E304,$D$22))</f>
        <v/>
      </c>
      <c r="E304" s="36" t="str">
        <f>IF(B304="","",ROUND($D$14/12*G303,2))</f>
        <v/>
      </c>
      <c r="F304" s="36" t="str">
        <f t="shared" si="13"/>
        <v/>
      </c>
      <c r="G304" s="36" t="str">
        <f t="shared" si="14"/>
        <v/>
      </c>
    </row>
    <row r="305">
      <c r="B305" s="34" t="str">
        <f>IF(B304&gt;=$D$16,"",B304+1)</f>
        <v/>
      </c>
      <c r="C305" s="35" t="str">
        <f t="shared" si="12"/>
        <v/>
      </c>
      <c r="D305" s="36" t="str">
        <f>IF(B305="","",IF(B305=$D$16,G304+E305,$D$22))</f>
        <v/>
      </c>
      <c r="E305" s="36" t="str">
        <f>IF(B305="","",ROUND($D$14/12*G304,2))</f>
        <v/>
      </c>
      <c r="F305" s="36" t="str">
        <f t="shared" si="13"/>
        <v/>
      </c>
      <c r="G305" s="36" t="str">
        <f t="shared" si="14"/>
        <v/>
      </c>
    </row>
    <row r="306">
      <c r="B306" s="34" t="str">
        <f>IF(B305&gt;=$D$16,"",B305+1)</f>
        <v/>
      </c>
      <c r="C306" s="35" t="str">
        <f t="shared" si="12"/>
        <v/>
      </c>
      <c r="D306" s="36" t="str">
        <f>IF(B306="","",IF(B306=$D$16,G305+E306,$D$22))</f>
        <v/>
      </c>
      <c r="E306" s="36" t="str">
        <f>IF(B306="","",ROUND($D$14/12*G305,2))</f>
        <v/>
      </c>
      <c r="F306" s="36" t="str">
        <f t="shared" si="13"/>
        <v/>
      </c>
      <c r="G306" s="36" t="str">
        <f t="shared" si="14"/>
        <v/>
      </c>
    </row>
    <row r="307">
      <c r="B307" s="34" t="str">
        <f>IF(B306&gt;=$D$16,"",B306+1)</f>
        <v/>
      </c>
      <c r="C307" s="35" t="str">
        <f t="shared" si="12"/>
        <v/>
      </c>
      <c r="D307" s="36" t="str">
        <f>IF(B307="","",IF(B307=$D$16,G306+E307,$D$22))</f>
        <v/>
      </c>
      <c r="E307" s="36" t="str">
        <f>IF(B307="","",ROUND($D$14/12*G306,2))</f>
        <v/>
      </c>
      <c r="F307" s="36" t="str">
        <f t="shared" si="13"/>
        <v/>
      </c>
      <c r="G307" s="36" t="str">
        <f t="shared" si="14"/>
        <v/>
      </c>
    </row>
    <row r="308">
      <c r="B308" s="34" t="str">
        <f>IF(B307&gt;=$D$16,"",B307+1)</f>
        <v/>
      </c>
      <c r="C308" s="35" t="str">
        <f t="shared" si="12"/>
        <v/>
      </c>
      <c r="D308" s="36" t="str">
        <f>IF(B308="","",IF(B308=$D$16,G307+E308,$D$22))</f>
        <v/>
      </c>
      <c r="E308" s="36" t="str">
        <f>IF(B308="","",ROUND($D$14/12*G307,2))</f>
        <v/>
      </c>
      <c r="F308" s="36" t="str">
        <f t="shared" si="13"/>
        <v/>
      </c>
      <c r="G308" s="36" t="str">
        <f t="shared" si="14"/>
        <v/>
      </c>
    </row>
    <row r="309">
      <c r="B309" s="34" t="str">
        <f>IF(B308&gt;=$D$16,"",B308+1)</f>
        <v/>
      </c>
      <c r="C309" s="35" t="str">
        <f t="shared" si="12"/>
        <v/>
      </c>
      <c r="D309" s="36" t="str">
        <f>IF(B309="","",IF(B309=$D$16,G308+E309,$D$22))</f>
        <v/>
      </c>
      <c r="E309" s="36" t="str">
        <f>IF(B309="","",ROUND($D$14/12*G308,2))</f>
        <v/>
      </c>
      <c r="F309" s="36" t="str">
        <f t="shared" si="13"/>
        <v/>
      </c>
      <c r="G309" s="36" t="str">
        <f t="shared" si="14"/>
        <v/>
      </c>
    </row>
    <row r="310">
      <c r="B310" s="34" t="str">
        <f>IF(B309&gt;=$D$16,"",B309+1)</f>
        <v/>
      </c>
      <c r="C310" s="35" t="str">
        <f t="shared" si="12"/>
        <v/>
      </c>
      <c r="D310" s="36" t="str">
        <f>IF(B310="","",IF(B310=$D$16,G309+E310,$D$22))</f>
        <v/>
      </c>
      <c r="E310" s="36" t="str">
        <f>IF(B310="","",ROUND($D$14/12*G309,2))</f>
        <v/>
      </c>
      <c r="F310" s="36" t="str">
        <f t="shared" si="13"/>
        <v/>
      </c>
      <c r="G310" s="36" t="str">
        <f t="shared" si="14"/>
        <v/>
      </c>
    </row>
    <row r="311">
      <c r="B311" s="34" t="str">
        <f>IF(B310&gt;=$D$16,"",B310+1)</f>
        <v/>
      </c>
      <c r="C311" s="35" t="str">
        <f t="shared" si="12"/>
        <v/>
      </c>
      <c r="D311" s="36" t="str">
        <f>IF(B311="","",IF(B311=$D$16,G310+E311,$D$22))</f>
        <v/>
      </c>
      <c r="E311" s="36" t="str">
        <f>IF(B311="","",ROUND($D$14/12*G310,2))</f>
        <v/>
      </c>
      <c r="F311" s="36" t="str">
        <f t="shared" si="13"/>
        <v/>
      </c>
      <c r="G311" s="36" t="str">
        <f t="shared" si="14"/>
        <v/>
      </c>
    </row>
    <row r="312">
      <c r="B312" s="34" t="str">
        <f>IF(B311&gt;=$D$16,"",B311+1)</f>
        <v/>
      </c>
      <c r="C312" s="35" t="str">
        <f t="shared" si="12"/>
        <v/>
      </c>
      <c r="D312" s="36" t="str">
        <f>IF(B312="","",IF(B312=$D$16,G311+E312,$D$22))</f>
        <v/>
      </c>
      <c r="E312" s="36" t="str">
        <f>IF(B312="","",ROUND($D$14/12*G311,2))</f>
        <v/>
      </c>
      <c r="F312" s="36" t="str">
        <f t="shared" si="13"/>
        <v/>
      </c>
      <c r="G312" s="36" t="str">
        <f t="shared" si="14"/>
        <v/>
      </c>
    </row>
    <row r="313">
      <c r="B313" s="34" t="str">
        <f>IF(B312&gt;=$D$16,"",B312+1)</f>
        <v/>
      </c>
      <c r="C313" s="35" t="str">
        <f t="shared" si="12"/>
        <v/>
      </c>
      <c r="D313" s="36" t="str">
        <f>IF(B313="","",IF(B313=$D$16,G312+E313,$D$22))</f>
        <v/>
      </c>
      <c r="E313" s="36" t="str">
        <f>IF(B313="","",ROUND($D$14/12*G312,2))</f>
        <v/>
      </c>
      <c r="F313" s="36" t="str">
        <f t="shared" si="13"/>
        <v/>
      </c>
      <c r="G313" s="36" t="str">
        <f t="shared" si="14"/>
        <v/>
      </c>
    </row>
    <row r="314">
      <c r="B314" s="34" t="str">
        <f>IF(B313&gt;=$D$16,"",B313+1)</f>
        <v/>
      </c>
      <c r="C314" s="35" t="str">
        <f t="shared" si="12"/>
        <v/>
      </c>
      <c r="D314" s="36" t="str">
        <f>IF(B314="","",IF(B314=$D$16,G313+E314,$D$22))</f>
        <v/>
      </c>
      <c r="E314" s="36" t="str">
        <f>IF(B314="","",ROUND($D$14/12*G313,2))</f>
        <v/>
      </c>
      <c r="F314" s="36" t="str">
        <f t="shared" si="13"/>
        <v/>
      </c>
      <c r="G314" s="36" t="str">
        <f t="shared" si="14"/>
        <v/>
      </c>
    </row>
    <row r="315">
      <c r="B315" s="34" t="str">
        <f>IF(B314&gt;=$D$16,"",B314+1)</f>
        <v/>
      </c>
      <c r="C315" s="35" t="str">
        <f t="shared" si="12"/>
        <v/>
      </c>
      <c r="D315" s="36" t="str">
        <f>IF(B315="","",IF(B315=$D$16,G314+E315,$D$22))</f>
        <v/>
      </c>
      <c r="E315" s="36" t="str">
        <f>IF(B315="","",ROUND($D$14/12*G314,2))</f>
        <v/>
      </c>
      <c r="F315" s="36" t="str">
        <f t="shared" si="13"/>
        <v/>
      </c>
      <c r="G315" s="36" t="str">
        <f t="shared" si="14"/>
        <v/>
      </c>
    </row>
    <row r="316">
      <c r="B316" s="34" t="str">
        <f>IF(B315&gt;=$D$16,"",B315+1)</f>
        <v/>
      </c>
      <c r="C316" s="35" t="str">
        <f t="shared" si="12"/>
        <v/>
      </c>
      <c r="D316" s="36" t="str">
        <f>IF(B316="","",IF(B316=$D$16,G315+E316,$D$22))</f>
        <v/>
      </c>
      <c r="E316" s="36" t="str">
        <f>IF(B316="","",ROUND($D$14/12*G315,2))</f>
        <v/>
      </c>
      <c r="F316" s="36" t="str">
        <f t="shared" si="13"/>
        <v/>
      </c>
      <c r="G316" s="36" t="str">
        <f t="shared" si="14"/>
        <v/>
      </c>
    </row>
    <row r="317">
      <c r="B317" s="34" t="str">
        <f>IF(B316&gt;=$D$16,"",B316+1)</f>
        <v/>
      </c>
      <c r="C317" s="35" t="str">
        <f t="shared" si="12"/>
        <v/>
      </c>
      <c r="D317" s="36" t="str">
        <f>IF(B317="","",IF(B317=$D$16,G316+E317,$D$22))</f>
        <v/>
      </c>
      <c r="E317" s="36" t="str">
        <f>IF(B317="","",ROUND($D$14/12*G316,2))</f>
        <v/>
      </c>
      <c r="F317" s="36" t="str">
        <f t="shared" si="13"/>
        <v/>
      </c>
      <c r="G317" s="36" t="str">
        <f t="shared" si="14"/>
        <v/>
      </c>
    </row>
    <row r="318">
      <c r="B318" s="34" t="str">
        <f>IF(B317&gt;=$D$16,"",B317+1)</f>
        <v/>
      </c>
      <c r="C318" s="35" t="str">
        <f t="shared" si="12"/>
        <v/>
      </c>
      <c r="D318" s="36" t="str">
        <f>IF(B318="","",IF(B318=$D$16,G317+E318,$D$22))</f>
        <v/>
      </c>
      <c r="E318" s="36" t="str">
        <f>IF(B318="","",ROUND($D$14/12*G317,2))</f>
        <v/>
      </c>
      <c r="F318" s="36" t="str">
        <f t="shared" si="13"/>
        <v/>
      </c>
      <c r="G318" s="36" t="str">
        <f t="shared" si="14"/>
        <v/>
      </c>
    </row>
    <row r="319">
      <c r="B319" s="34" t="str">
        <f>IF(B318&gt;=$D$16,"",B318+1)</f>
        <v/>
      </c>
      <c r="C319" s="35" t="str">
        <f t="shared" si="12"/>
        <v/>
      </c>
      <c r="D319" s="36" t="str">
        <f>IF(B319="","",IF(B319=$D$16,G318+E319,$D$22))</f>
        <v/>
      </c>
      <c r="E319" s="36" t="str">
        <f>IF(B319="","",ROUND($D$14/12*G318,2))</f>
        <v/>
      </c>
      <c r="F319" s="36" t="str">
        <f t="shared" si="13"/>
        <v/>
      </c>
      <c r="G319" s="36" t="str">
        <f t="shared" si="14"/>
        <v/>
      </c>
    </row>
    <row r="320">
      <c r="B320" s="34" t="str">
        <f>IF(B319&gt;=$D$16,"",B319+1)</f>
        <v/>
      </c>
      <c r="C320" s="35" t="str">
        <f t="shared" si="12"/>
        <v/>
      </c>
      <c r="D320" s="36" t="str">
        <f>IF(B320="","",IF(B320=$D$16,G319+E320,$D$22))</f>
        <v/>
      </c>
      <c r="E320" s="36" t="str">
        <f>IF(B320="","",ROUND($D$14/12*G319,2))</f>
        <v/>
      </c>
      <c r="F320" s="36" t="str">
        <f t="shared" si="13"/>
        <v/>
      </c>
      <c r="G320" s="36" t="str">
        <f t="shared" si="14"/>
        <v/>
      </c>
    </row>
    <row r="321">
      <c r="B321" s="34" t="str">
        <f>IF(B320&gt;=$D$16,"",B320+1)</f>
        <v/>
      </c>
      <c r="C321" s="35" t="str">
        <f t="shared" si="12"/>
        <v/>
      </c>
      <c r="D321" s="36" t="str">
        <f>IF(B321="","",IF(B321=$D$16,G320+E321,$D$22))</f>
        <v/>
      </c>
      <c r="E321" s="36" t="str">
        <f>IF(B321="","",ROUND($D$14/12*G320,2))</f>
        <v/>
      </c>
      <c r="F321" s="36" t="str">
        <f t="shared" si="13"/>
        <v/>
      </c>
      <c r="G321" s="36" t="str">
        <f t="shared" si="14"/>
        <v/>
      </c>
    </row>
    <row r="322">
      <c r="B322" s="34" t="str">
        <f>IF(B321&gt;=$D$16,"",B321+1)</f>
        <v/>
      </c>
      <c r="C322" s="35" t="str">
        <f t="shared" si="12"/>
        <v/>
      </c>
      <c r="D322" s="36" t="str">
        <f>IF(B322="","",IF(B322=$D$16,G321+E322,$D$22))</f>
        <v/>
      </c>
      <c r="E322" s="36" t="str">
        <f>IF(B322="","",ROUND($D$14/12*G321,2))</f>
        <v/>
      </c>
      <c r="F322" s="36" t="str">
        <f t="shared" si="13"/>
        <v/>
      </c>
      <c r="G322" s="36" t="str">
        <f t="shared" si="14"/>
        <v/>
      </c>
    </row>
    <row r="323">
      <c r="B323" s="34" t="str">
        <f>IF(B322&gt;=$D$16,"",B322+1)</f>
        <v/>
      </c>
      <c r="C323" s="35" t="str">
        <f t="shared" si="12"/>
        <v/>
      </c>
      <c r="D323" s="36" t="str">
        <f>IF(B323="","",IF(B323=$D$16,G322+E323,$D$22))</f>
        <v/>
      </c>
      <c r="E323" s="36" t="str">
        <f>IF(B323="","",ROUND($D$14/12*G322,2))</f>
        <v/>
      </c>
      <c r="F323" s="36" t="str">
        <f t="shared" si="13"/>
        <v/>
      </c>
      <c r="G323" s="36" t="str">
        <f t="shared" si="14"/>
        <v/>
      </c>
    </row>
    <row r="324">
      <c r="B324" s="34" t="str">
        <f>IF(B323&gt;=$D$16,"",B323+1)</f>
        <v/>
      </c>
      <c r="C324" s="35" t="str">
        <f t="shared" si="12"/>
        <v/>
      </c>
      <c r="D324" s="36" t="str">
        <f>IF(B324="","",IF(B324=$D$16,G323+E324,$D$22))</f>
        <v/>
      </c>
      <c r="E324" s="36" t="str">
        <f>IF(B324="","",ROUND($D$14/12*G323,2))</f>
        <v/>
      </c>
      <c r="F324" s="36" t="str">
        <f t="shared" si="13"/>
        <v/>
      </c>
      <c r="G324" s="36" t="str">
        <f t="shared" si="14"/>
        <v/>
      </c>
    </row>
    <row r="325">
      <c r="B325" s="34" t="str">
        <f>IF(B324&gt;=$D$16,"",B324+1)</f>
        <v/>
      </c>
      <c r="C325" s="35" t="str">
        <f t="shared" si="12"/>
        <v/>
      </c>
      <c r="D325" s="36" t="str">
        <f>IF(B325="","",IF(B325=$D$16,G324+E325,$D$22))</f>
        <v/>
      </c>
      <c r="E325" s="36" t="str">
        <f>IF(B325="","",ROUND($D$14/12*G324,2))</f>
        <v/>
      </c>
      <c r="F325" s="36" t="str">
        <f t="shared" si="13"/>
        <v/>
      </c>
      <c r="G325" s="36" t="str">
        <f t="shared" si="14"/>
        <v/>
      </c>
    </row>
    <row r="326">
      <c r="B326" s="34" t="str">
        <f>IF(B325&gt;=$D$16,"",B325+1)</f>
        <v/>
      </c>
      <c r="C326" s="35" t="str">
        <f t="shared" si="12"/>
        <v/>
      </c>
      <c r="D326" s="36" t="str">
        <f>IF(B326="","",IF(B326=$D$16,G325+E326,$D$22))</f>
        <v/>
      </c>
      <c r="E326" s="36" t="str">
        <f>IF(B326="","",ROUND($D$14/12*G325,2))</f>
        <v/>
      </c>
      <c r="F326" s="36" t="str">
        <f t="shared" si="13"/>
        <v/>
      </c>
      <c r="G326" s="36" t="str">
        <f t="shared" si="14"/>
        <v/>
      </c>
    </row>
    <row r="327">
      <c r="B327" s="34" t="str">
        <f>IF(B326&gt;=$D$16,"",B326+1)</f>
        <v/>
      </c>
      <c r="C327" s="35" t="str">
        <f t="shared" si="12"/>
        <v/>
      </c>
      <c r="D327" s="36" t="str">
        <f>IF(B327="","",IF(B327=$D$16,G326+E327,$D$22))</f>
        <v/>
      </c>
      <c r="E327" s="36" t="str">
        <f>IF(B327="","",ROUND($D$14/12*G326,2))</f>
        <v/>
      </c>
      <c r="F327" s="36" t="str">
        <f t="shared" si="13"/>
        <v/>
      </c>
      <c r="G327" s="36" t="str">
        <f t="shared" si="14"/>
        <v/>
      </c>
    </row>
    <row r="328">
      <c r="B328" s="34" t="str">
        <f>IF(B327&gt;=$D$16,"",B327+1)</f>
        <v/>
      </c>
      <c r="C328" s="35" t="str">
        <f t="shared" si="12"/>
        <v/>
      </c>
      <c r="D328" s="36" t="str">
        <f>IF(B328="","",IF(B328=$D$16,G327+E328,$D$22))</f>
        <v/>
      </c>
      <c r="E328" s="36" t="str">
        <f>IF(B328="","",ROUND($D$14/12*G327,2))</f>
        <v/>
      </c>
      <c r="F328" s="36" t="str">
        <f t="shared" si="13"/>
        <v/>
      </c>
      <c r="G328" s="36" t="str">
        <f t="shared" si="14"/>
        <v/>
      </c>
    </row>
    <row r="329">
      <c r="B329" s="34" t="str">
        <f>IF(B328&gt;=$D$16,"",B328+1)</f>
        <v/>
      </c>
      <c r="C329" s="35" t="str">
        <f t="shared" si="12"/>
        <v/>
      </c>
      <c r="D329" s="36" t="str">
        <f>IF(B329="","",IF(B329=$D$16,G328+E329,$D$22))</f>
        <v/>
      </c>
      <c r="E329" s="36" t="str">
        <f>IF(B329="","",ROUND($D$14/12*G328,2))</f>
        <v/>
      </c>
      <c r="F329" s="36" t="str">
        <f t="shared" si="13"/>
        <v/>
      </c>
      <c r="G329" s="36" t="str">
        <f t="shared" si="14"/>
        <v/>
      </c>
    </row>
    <row r="330">
      <c r="B330" s="34" t="str">
        <f>IF(B329&gt;=$D$16,"",B329+1)</f>
        <v/>
      </c>
      <c r="C330" s="35" t="str">
        <f t="shared" si="12"/>
        <v/>
      </c>
      <c r="D330" s="36" t="str">
        <f>IF(B330="","",IF(B330=$D$16,G329+E330,$D$22))</f>
        <v/>
      </c>
      <c r="E330" s="36" t="str">
        <f>IF(B330="","",ROUND($D$14/12*G329,2))</f>
        <v/>
      </c>
      <c r="F330" s="36" t="str">
        <f t="shared" si="13"/>
        <v/>
      </c>
      <c r="G330" s="36" t="str">
        <f t="shared" si="14"/>
        <v/>
      </c>
    </row>
    <row r="331">
      <c r="B331" s="34" t="str">
        <f>IF(B330&gt;=$D$16,"",B330+1)</f>
        <v/>
      </c>
      <c r="C331" s="35" t="str">
        <f t="shared" si="12"/>
        <v/>
      </c>
      <c r="D331" s="36" t="str">
        <f>IF(B331="","",IF(B331=$D$16,G330+E331,$D$22))</f>
        <v/>
      </c>
      <c r="E331" s="36" t="str">
        <f>IF(B331="","",ROUND($D$14/12*G330,2))</f>
        <v/>
      </c>
      <c r="F331" s="36" t="str">
        <f t="shared" si="13"/>
        <v/>
      </c>
      <c r="G331" s="36" t="str">
        <f t="shared" si="14"/>
        <v/>
      </c>
    </row>
    <row r="332">
      <c r="B332" s="34" t="str">
        <f>IF(B331&gt;=$D$16,"",B331+1)</f>
        <v/>
      </c>
      <c r="C332" s="35" t="str">
        <f t="shared" si="12"/>
        <v/>
      </c>
      <c r="D332" s="36" t="str">
        <f>IF(B332="","",IF(B332=$D$16,G331+E332,$D$22))</f>
        <v/>
      </c>
      <c r="E332" s="36" t="str">
        <f>IF(B332="","",ROUND($D$14/12*G331,2))</f>
        <v/>
      </c>
      <c r="F332" s="36" t="str">
        <f t="shared" si="13"/>
        <v/>
      </c>
      <c r="G332" s="36" t="str">
        <f t="shared" si="14"/>
        <v/>
      </c>
    </row>
    <row r="333">
      <c r="B333" s="34" t="str">
        <f>IF(B332&gt;=$D$16,"",B332+1)</f>
        <v/>
      </c>
      <c r="C333" s="35" t="str">
        <f t="shared" si="12"/>
        <v/>
      </c>
      <c r="D333" s="36" t="str">
        <f>IF(B333="","",IF(B333=$D$16,G332+E333,$D$22))</f>
        <v/>
      </c>
      <c r="E333" s="36" t="str">
        <f>IF(B333="","",ROUND($D$14/12*G332,2))</f>
        <v/>
      </c>
      <c r="F333" s="36" t="str">
        <f t="shared" si="13"/>
        <v/>
      </c>
      <c r="G333" s="36" t="str">
        <f t="shared" si="14"/>
        <v/>
      </c>
    </row>
    <row r="334">
      <c r="B334" s="34" t="str">
        <f>IF(B333&gt;=$D$16,"",B333+1)</f>
        <v/>
      </c>
      <c r="C334" s="35" t="str">
        <f t="shared" si="12"/>
        <v/>
      </c>
      <c r="D334" s="36" t="str">
        <f>IF(B334="","",IF(B334=$D$16,G333+E334,$D$22))</f>
        <v/>
      </c>
      <c r="E334" s="36" t="str">
        <f>IF(B334="","",ROUND($D$14/12*G333,2))</f>
        <v/>
      </c>
      <c r="F334" s="36" t="str">
        <f t="shared" si="13"/>
        <v/>
      </c>
      <c r="G334" s="36" t="str">
        <f t="shared" si="14"/>
        <v/>
      </c>
    </row>
    <row r="335">
      <c r="B335" s="34" t="str">
        <f>IF(B334&gt;=$D$16,"",B334+1)</f>
        <v/>
      </c>
      <c r="C335" s="35" t="str">
        <f t="shared" si="12"/>
        <v/>
      </c>
      <c r="D335" s="36" t="str">
        <f>IF(B335="","",IF(B335=$D$16,G334+E335,$D$22))</f>
        <v/>
      </c>
      <c r="E335" s="36" t="str">
        <f>IF(B335="","",ROUND($D$14/12*G334,2))</f>
        <v/>
      </c>
      <c r="F335" s="36" t="str">
        <f t="shared" si="13"/>
        <v/>
      </c>
      <c r="G335" s="36" t="str">
        <f t="shared" si="14"/>
        <v/>
      </c>
    </row>
    <row r="336">
      <c r="B336" s="34" t="str">
        <f>IF(B335&gt;=$D$16,"",B335+1)</f>
        <v/>
      </c>
      <c r="C336" s="35" t="str">
        <f t="shared" si="12"/>
        <v/>
      </c>
      <c r="D336" s="36" t="str">
        <f>IF(B336="","",IF(B336=$D$16,G335+E336,$D$22))</f>
        <v/>
      </c>
      <c r="E336" s="36" t="str">
        <f>IF(B336="","",ROUND($D$14/12*G335,2))</f>
        <v/>
      </c>
      <c r="F336" s="36" t="str">
        <f t="shared" si="13"/>
        <v/>
      </c>
      <c r="G336" s="36" t="str">
        <f t="shared" si="14"/>
        <v/>
      </c>
    </row>
    <row r="337">
      <c r="B337" s="34" t="str">
        <f>IF(B336&gt;=$D$16,"",B336+1)</f>
        <v/>
      </c>
      <c r="C337" s="35" t="str">
        <f t="shared" si="12"/>
        <v/>
      </c>
      <c r="D337" s="36" t="str">
        <f>IF(B337="","",IF(B337=$D$16,G336+E337,$D$22))</f>
        <v/>
      </c>
      <c r="E337" s="36" t="str">
        <f>IF(B337="","",ROUND($D$14/12*G336,2))</f>
        <v/>
      </c>
      <c r="F337" s="36" t="str">
        <f t="shared" si="13"/>
        <v/>
      </c>
      <c r="G337" s="36" t="str">
        <f t="shared" si="14"/>
        <v/>
      </c>
    </row>
    <row r="338">
      <c r="B338" s="34" t="str">
        <f>IF(B337&gt;=$D$16,"",B337+1)</f>
        <v/>
      </c>
      <c r="C338" s="35" t="str">
        <f t="shared" si="12"/>
        <v/>
      </c>
      <c r="D338" s="36" t="str">
        <f>IF(B338="","",IF(B338=$D$16,G337+E338,$D$22))</f>
        <v/>
      </c>
      <c r="E338" s="36" t="str">
        <f>IF(B338="","",ROUND($D$14/12*G337,2))</f>
        <v/>
      </c>
      <c r="F338" s="36" t="str">
        <f t="shared" si="13"/>
        <v/>
      </c>
      <c r="G338" s="36" t="str">
        <f t="shared" si="14"/>
        <v/>
      </c>
    </row>
    <row r="339">
      <c r="B339" s="34" t="str">
        <f>IF(B338&gt;=$D$16,"",B338+1)</f>
        <v/>
      </c>
      <c r="C339" s="35" t="str">
        <f t="shared" si="12"/>
        <v/>
      </c>
      <c r="D339" s="36" t="str">
        <f>IF(B339="","",IF(B339=$D$16,G338+E339,$D$22))</f>
        <v/>
      </c>
      <c r="E339" s="36" t="str">
        <f>IF(B339="","",ROUND($D$14/12*G338,2))</f>
        <v/>
      </c>
      <c r="F339" s="36" t="str">
        <f t="shared" si="13"/>
        <v/>
      </c>
      <c r="G339" s="36" t="str">
        <f t="shared" si="14"/>
        <v/>
      </c>
    </row>
    <row r="340">
      <c r="B340" s="34" t="str">
        <f>IF(B339&gt;=$D$16,"",B339+1)</f>
        <v/>
      </c>
      <c r="C340" s="35" t="str">
        <f t="shared" si="12"/>
        <v/>
      </c>
      <c r="D340" s="36" t="str">
        <f>IF(B340="","",IF(B340=$D$16,G339+E340,$D$22))</f>
        <v/>
      </c>
      <c r="E340" s="36" t="str">
        <f>IF(B340="","",ROUND($D$14/12*G339,2))</f>
        <v/>
      </c>
      <c r="F340" s="36" t="str">
        <f t="shared" si="13"/>
        <v/>
      </c>
      <c r="G340" s="36" t="str">
        <f t="shared" si="14"/>
        <v/>
      </c>
    </row>
    <row r="341">
      <c r="B341" s="34" t="str">
        <f>IF(B340&gt;=$D$16,"",B340+1)</f>
        <v/>
      </c>
      <c r="C341" s="35" t="str">
        <f t="shared" si="12"/>
        <v/>
      </c>
      <c r="D341" s="36" t="str">
        <f>IF(B341="","",IF(B341=$D$16,G340+E341,$D$22))</f>
        <v/>
      </c>
      <c r="E341" s="36" t="str">
        <f>IF(B341="","",ROUND($D$14/12*G340,2))</f>
        <v/>
      </c>
      <c r="F341" s="36" t="str">
        <f t="shared" si="13"/>
        <v/>
      </c>
      <c r="G341" s="36" t="str">
        <f t="shared" si="14"/>
        <v/>
      </c>
    </row>
    <row r="342">
      <c r="B342" s="34" t="str">
        <f>IF(B341&gt;=$D$16,"",B341+1)</f>
        <v/>
      </c>
      <c r="C342" s="35" t="str">
        <f t="shared" si="12"/>
        <v/>
      </c>
      <c r="D342" s="36" t="str">
        <f>IF(B342="","",IF(B342=$D$16,G341+E342,$D$22))</f>
        <v/>
      </c>
      <c r="E342" s="36" t="str">
        <f>IF(B342="","",ROUND($D$14/12*G341,2))</f>
        <v/>
      </c>
      <c r="F342" s="36" t="str">
        <f t="shared" si="13"/>
        <v/>
      </c>
      <c r="G342" s="36" t="str">
        <f t="shared" si="14"/>
        <v/>
      </c>
    </row>
    <row r="343">
      <c r="B343" s="34" t="str">
        <f>IF(B342&gt;=$D$16,"",B342+1)</f>
        <v/>
      </c>
      <c r="C343" s="35" t="str">
        <f t="shared" si="12"/>
        <v/>
      </c>
      <c r="D343" s="36" t="str">
        <f>IF(B343="","",IF(B343=$D$16,G342+E343,$D$22))</f>
        <v/>
      </c>
      <c r="E343" s="36" t="str">
        <f>IF(B343="","",ROUND($D$14/12*G342,2))</f>
        <v/>
      </c>
      <c r="F343" s="36" t="str">
        <f t="shared" si="13"/>
        <v/>
      </c>
      <c r="G343" s="36" t="str">
        <f t="shared" si="14"/>
        <v/>
      </c>
    </row>
    <row r="344">
      <c r="B344" s="34" t="str">
        <f>IF(B343&gt;=$D$16,"",B343+1)</f>
        <v/>
      </c>
      <c r="C344" s="35" t="str">
        <f t="shared" si="12"/>
        <v/>
      </c>
      <c r="D344" s="36" t="str">
        <f>IF(B344="","",IF(B344=$D$16,G343+E344,$D$22))</f>
        <v/>
      </c>
      <c r="E344" s="36" t="str">
        <f>IF(B344="","",ROUND($D$14/12*G343,2))</f>
        <v/>
      </c>
      <c r="F344" s="36" t="str">
        <f t="shared" si="13"/>
        <v/>
      </c>
      <c r="G344" s="36" t="str">
        <f t="shared" si="14"/>
        <v/>
      </c>
    </row>
    <row r="345">
      <c r="B345" s="34" t="str">
        <f>IF(B344&gt;=$D$16,"",B344+1)</f>
        <v/>
      </c>
      <c r="C345" s="35" t="str">
        <f t="shared" si="12"/>
        <v/>
      </c>
      <c r="D345" s="36" t="str">
        <f>IF(B345="","",IF(B345=$D$16,G344+E345,$D$22))</f>
        <v/>
      </c>
      <c r="E345" s="36" t="str">
        <f>IF(B345="","",ROUND($D$14/12*G344,2))</f>
        <v/>
      </c>
      <c r="F345" s="36" t="str">
        <f t="shared" si="13"/>
        <v/>
      </c>
      <c r="G345" s="36" t="str">
        <f t="shared" si="14"/>
        <v/>
      </c>
    </row>
    <row r="346">
      <c r="B346" s="34" t="str">
        <f>IF(B345&gt;=$D$16,"",B345+1)</f>
        <v/>
      </c>
      <c r="C346" s="35" t="str">
        <f t="shared" si="12"/>
        <v/>
      </c>
      <c r="D346" s="36" t="str">
        <f>IF(B346="","",IF(B346=$D$16,G345+E346,$D$22))</f>
        <v/>
      </c>
      <c r="E346" s="36" t="str">
        <f>IF(B346="","",ROUND($D$14/12*G345,2))</f>
        <v/>
      </c>
      <c r="F346" s="36" t="str">
        <f t="shared" si="13"/>
        <v/>
      </c>
      <c r="G346" s="36" t="str">
        <f t="shared" si="14"/>
        <v/>
      </c>
    </row>
    <row r="347">
      <c r="B347" s="34" t="str">
        <f>IF(B346&gt;=$D$16,"",B346+1)</f>
        <v/>
      </c>
      <c r="C347" s="35" t="str">
        <f t="shared" si="12"/>
        <v/>
      </c>
      <c r="D347" s="36" t="str">
        <f>IF(B347="","",IF(B347=$D$16,G346+E347,$D$22))</f>
        <v/>
      </c>
      <c r="E347" s="36" t="str">
        <f>IF(B347="","",ROUND($D$14/12*G346,2))</f>
        <v/>
      </c>
      <c r="F347" s="36" t="str">
        <f t="shared" si="13"/>
        <v/>
      </c>
      <c r="G347" s="36" t="str">
        <f t="shared" si="14"/>
        <v/>
      </c>
    </row>
    <row r="348">
      <c r="B348" s="34" t="str">
        <f>IF(B347&gt;=$D$16,"",B347+1)</f>
        <v/>
      </c>
      <c r="C348" s="35" t="str">
        <f t="shared" si="12"/>
        <v/>
      </c>
      <c r="D348" s="36" t="str">
        <f>IF(B348="","",IF(B348=$D$16,G347+E348,$D$22))</f>
        <v/>
      </c>
      <c r="E348" s="36" t="str">
        <f>IF(B348="","",ROUND($D$14/12*G347,2))</f>
        <v/>
      </c>
      <c r="F348" s="36" t="str">
        <f t="shared" si="13"/>
        <v/>
      </c>
      <c r="G348" s="36" t="str">
        <f t="shared" si="14"/>
        <v/>
      </c>
    </row>
    <row r="349">
      <c r="B349" s="34" t="str">
        <f>IF(B348&gt;=$D$16,"",B348+1)</f>
        <v/>
      </c>
      <c r="C349" s="35" t="str">
        <f t="shared" si="12"/>
        <v/>
      </c>
      <c r="D349" s="36" t="str">
        <f>IF(B349="","",IF(B349=$D$16,G348+E349,$D$22))</f>
        <v/>
      </c>
      <c r="E349" s="36" t="str">
        <f>IF(B349="","",ROUND($D$14/12*G348,2))</f>
        <v/>
      </c>
      <c r="F349" s="36" t="str">
        <f t="shared" si="13"/>
        <v/>
      </c>
      <c r="G349" s="36" t="str">
        <f t="shared" si="14"/>
        <v/>
      </c>
    </row>
    <row r="350">
      <c r="B350" s="34" t="str">
        <f>IF(B349&gt;=$D$16,"",B349+1)</f>
        <v/>
      </c>
      <c r="C350" s="35" t="str">
        <f t="shared" si="12"/>
        <v/>
      </c>
      <c r="D350" s="36" t="str">
        <f>IF(B350="","",IF(B350=$D$16,G349+E350,$D$22))</f>
        <v/>
      </c>
      <c r="E350" s="36" t="str">
        <f>IF(B350="","",ROUND($D$14/12*G349,2))</f>
        <v/>
      </c>
      <c r="F350" s="36" t="str">
        <f t="shared" si="13"/>
        <v/>
      </c>
      <c r="G350" s="36" t="str">
        <f t="shared" si="14"/>
        <v/>
      </c>
    </row>
    <row r="351">
      <c r="B351" s="34" t="str">
        <f>IF(B350&gt;=$D$16,"",B350+1)</f>
        <v/>
      </c>
      <c r="C351" s="35" t="str">
        <f t="shared" si="12"/>
        <v/>
      </c>
      <c r="D351" s="36" t="str">
        <f>IF(B351="","",IF(B351=$D$16,G350+E351,$D$22))</f>
        <v/>
      </c>
      <c r="E351" s="36" t="str">
        <f>IF(B351="","",ROUND($D$14/12*G350,2))</f>
        <v/>
      </c>
      <c r="F351" s="36" t="str">
        <f t="shared" si="13"/>
        <v/>
      </c>
      <c r="G351" s="36" t="str">
        <f t="shared" si="14"/>
        <v/>
      </c>
    </row>
    <row r="352">
      <c r="B352" s="34" t="str">
        <f>IF(B351&gt;=$D$16,"",B351+1)</f>
        <v/>
      </c>
      <c r="C352" s="35" t="str">
        <f t="shared" si="12"/>
        <v/>
      </c>
      <c r="D352" s="36" t="str">
        <f>IF(B352="","",IF(B352=$D$16,G351+E352,$D$22))</f>
        <v/>
      </c>
      <c r="E352" s="36" t="str">
        <f>IF(B352="","",ROUND($D$14/12*G351,2))</f>
        <v/>
      </c>
      <c r="F352" s="36" t="str">
        <f t="shared" si="13"/>
        <v/>
      </c>
      <c r="G352" s="36" t="str">
        <f t="shared" si="14"/>
        <v/>
      </c>
    </row>
    <row r="353">
      <c r="B353" s="34" t="str">
        <f>IF(B352&gt;=$D$16,"",B352+1)</f>
        <v/>
      </c>
      <c r="C353" s="35" t="str">
        <f t="shared" ref="C353:C393" si="15">IF(B353="","",DATE(YEAR(C352),MONTH(C352)+1,DAY(C352)))</f>
        <v/>
      </c>
      <c r="D353" s="36" t="str">
        <f>IF(B353="","",IF(B353=$D$16,G352+E353,$D$22))</f>
        <v/>
      </c>
      <c r="E353" s="36" t="str">
        <f>IF(B353="","",ROUND($D$14/12*G352,2))</f>
        <v/>
      </c>
      <c r="F353" s="36" t="str">
        <f t="shared" ref="F353:F393" si="16">IF(B353="","",D353-E353)</f>
        <v/>
      </c>
      <c r="G353" s="36" t="str">
        <f t="shared" ref="G353:G393" si="17">IF(B353="","",G352-F353)</f>
        <v/>
      </c>
    </row>
    <row r="354">
      <c r="B354" s="34" t="str">
        <f>IF(B353&gt;=$D$16,"",B353+1)</f>
        <v/>
      </c>
      <c r="C354" s="35" t="str">
        <f t="shared" si="15"/>
        <v/>
      </c>
      <c r="D354" s="36" t="str">
        <f>IF(B354="","",IF(B354=$D$16,G353+E354,$D$22))</f>
        <v/>
      </c>
      <c r="E354" s="36" t="str">
        <f>IF(B354="","",ROUND($D$14/12*G353,2))</f>
        <v/>
      </c>
      <c r="F354" s="36" t="str">
        <f t="shared" si="16"/>
        <v/>
      </c>
      <c r="G354" s="36" t="str">
        <f t="shared" si="17"/>
        <v/>
      </c>
    </row>
    <row r="355">
      <c r="B355" s="34" t="str">
        <f>IF(B354&gt;=$D$16,"",B354+1)</f>
        <v/>
      </c>
      <c r="C355" s="35" t="str">
        <f t="shared" si="15"/>
        <v/>
      </c>
      <c r="D355" s="36" t="str">
        <f>IF(B355="","",IF(B355=$D$16,G354+E355,$D$22))</f>
        <v/>
      </c>
      <c r="E355" s="36" t="str">
        <f>IF(B355="","",ROUND($D$14/12*G354,2))</f>
        <v/>
      </c>
      <c r="F355" s="36" t="str">
        <f t="shared" si="16"/>
        <v/>
      </c>
      <c r="G355" s="36" t="str">
        <f t="shared" si="17"/>
        <v/>
      </c>
    </row>
    <row r="356">
      <c r="B356" s="34" t="str">
        <f>IF(B355&gt;=$D$16,"",B355+1)</f>
        <v/>
      </c>
      <c r="C356" s="35" t="str">
        <f t="shared" si="15"/>
        <v/>
      </c>
      <c r="D356" s="36" t="str">
        <f>IF(B356="","",IF(B356=$D$16,G355+E356,$D$22))</f>
        <v/>
      </c>
      <c r="E356" s="36" t="str">
        <f>IF(B356="","",ROUND($D$14/12*G355,2))</f>
        <v/>
      </c>
      <c r="F356" s="36" t="str">
        <f t="shared" si="16"/>
        <v/>
      </c>
      <c r="G356" s="36" t="str">
        <f t="shared" si="17"/>
        <v/>
      </c>
    </row>
    <row r="357">
      <c r="B357" s="34" t="str">
        <f>IF(B356&gt;=$D$16,"",B356+1)</f>
        <v/>
      </c>
      <c r="C357" s="35" t="str">
        <f t="shared" si="15"/>
        <v/>
      </c>
      <c r="D357" s="36" t="str">
        <f>IF(B357="","",IF(B357=$D$16,G356+E357,$D$22))</f>
        <v/>
      </c>
      <c r="E357" s="36" t="str">
        <f>IF(B357="","",ROUND($D$14/12*G356,2))</f>
        <v/>
      </c>
      <c r="F357" s="36" t="str">
        <f t="shared" si="16"/>
        <v/>
      </c>
      <c r="G357" s="36" t="str">
        <f t="shared" si="17"/>
        <v/>
      </c>
    </row>
    <row r="358">
      <c r="B358" s="34" t="str">
        <f>IF(B357&gt;=$D$16,"",B357+1)</f>
        <v/>
      </c>
      <c r="C358" s="35" t="str">
        <f t="shared" si="15"/>
        <v/>
      </c>
      <c r="D358" s="36" t="str">
        <f>IF(B358="","",IF(B358=$D$16,G357+E358,$D$22))</f>
        <v/>
      </c>
      <c r="E358" s="36" t="str">
        <f>IF(B358="","",ROUND($D$14/12*G357,2))</f>
        <v/>
      </c>
      <c r="F358" s="36" t="str">
        <f t="shared" si="16"/>
        <v/>
      </c>
      <c r="G358" s="36" t="str">
        <f t="shared" si="17"/>
        <v/>
      </c>
    </row>
    <row r="359">
      <c r="B359" s="34" t="str">
        <f>IF(B358&gt;=$D$16,"",B358+1)</f>
        <v/>
      </c>
      <c r="C359" s="35" t="str">
        <f t="shared" si="15"/>
        <v/>
      </c>
      <c r="D359" s="36" t="str">
        <f>IF(B359="","",IF(B359=$D$16,G358+E359,$D$22))</f>
        <v/>
      </c>
      <c r="E359" s="36" t="str">
        <f>IF(B359="","",ROUND($D$14/12*G358,2))</f>
        <v/>
      </c>
      <c r="F359" s="36" t="str">
        <f t="shared" si="16"/>
        <v/>
      </c>
      <c r="G359" s="36" t="str">
        <f t="shared" si="17"/>
        <v/>
      </c>
    </row>
    <row r="360">
      <c r="B360" s="34" t="str">
        <f>IF(B359&gt;=$D$16,"",B359+1)</f>
        <v/>
      </c>
      <c r="C360" s="35" t="str">
        <f t="shared" si="15"/>
        <v/>
      </c>
      <c r="D360" s="36" t="str">
        <f>IF(B360="","",IF(B360=$D$16,G359+E360,$D$22))</f>
        <v/>
      </c>
      <c r="E360" s="36" t="str">
        <f>IF(B360="","",ROUND($D$14/12*G359,2))</f>
        <v/>
      </c>
      <c r="F360" s="36" t="str">
        <f t="shared" si="16"/>
        <v/>
      </c>
      <c r="G360" s="36" t="str">
        <f t="shared" si="17"/>
        <v/>
      </c>
    </row>
    <row r="361">
      <c r="B361" s="34" t="str">
        <f>IF(B360&gt;=$D$16,"",B360+1)</f>
        <v/>
      </c>
      <c r="C361" s="35" t="str">
        <f t="shared" si="15"/>
        <v/>
      </c>
      <c r="D361" s="36" t="str">
        <f>IF(B361="","",IF(B361=$D$16,G360+E361,$D$22))</f>
        <v/>
      </c>
      <c r="E361" s="36" t="str">
        <f>IF(B361="","",ROUND($D$14/12*G360,2))</f>
        <v/>
      </c>
      <c r="F361" s="36" t="str">
        <f t="shared" si="16"/>
        <v/>
      </c>
      <c r="G361" s="36" t="str">
        <f t="shared" si="17"/>
        <v/>
      </c>
    </row>
    <row r="362">
      <c r="B362" s="34" t="str">
        <f>IF(B361&gt;=$D$16,"",B361+1)</f>
        <v/>
      </c>
      <c r="C362" s="35" t="str">
        <f t="shared" si="15"/>
        <v/>
      </c>
      <c r="D362" s="36" t="str">
        <f>IF(B362="","",IF(B362=$D$16,G361+E362,$D$22))</f>
        <v/>
      </c>
      <c r="E362" s="36" t="str">
        <f>IF(B362="","",ROUND($D$14/12*G361,2))</f>
        <v/>
      </c>
      <c r="F362" s="36" t="str">
        <f t="shared" si="16"/>
        <v/>
      </c>
      <c r="G362" s="36" t="str">
        <f t="shared" si="17"/>
        <v/>
      </c>
    </row>
    <row r="363">
      <c r="B363" s="34" t="str">
        <f>IF(B362&gt;=$D$16,"",B362+1)</f>
        <v/>
      </c>
      <c r="C363" s="35" t="str">
        <f t="shared" si="15"/>
        <v/>
      </c>
      <c r="D363" s="36" t="str">
        <f>IF(B363="","",IF(B363=$D$16,G362+E363,$D$22))</f>
        <v/>
      </c>
      <c r="E363" s="36" t="str">
        <f>IF(B363="","",ROUND($D$14/12*G362,2))</f>
        <v/>
      </c>
      <c r="F363" s="36" t="str">
        <f t="shared" si="16"/>
        <v/>
      </c>
      <c r="G363" s="36" t="str">
        <f t="shared" si="17"/>
        <v/>
      </c>
    </row>
    <row r="364">
      <c r="B364" s="34" t="str">
        <f>IF(B363&gt;=$D$16,"",B363+1)</f>
        <v/>
      </c>
      <c r="C364" s="35" t="str">
        <f t="shared" si="15"/>
        <v/>
      </c>
      <c r="D364" s="36" t="str">
        <f>IF(B364="","",IF(B364=$D$16,G363+E364,$D$22))</f>
        <v/>
      </c>
      <c r="E364" s="36" t="str">
        <f>IF(B364="","",ROUND($D$14/12*G363,2))</f>
        <v/>
      </c>
      <c r="F364" s="36" t="str">
        <f t="shared" si="16"/>
        <v/>
      </c>
      <c r="G364" s="36" t="str">
        <f t="shared" si="17"/>
        <v/>
      </c>
    </row>
    <row r="365">
      <c r="B365" s="34" t="str">
        <f>IF(B364&gt;=$D$16,"",B364+1)</f>
        <v/>
      </c>
      <c r="C365" s="35" t="str">
        <f t="shared" si="15"/>
        <v/>
      </c>
      <c r="D365" s="36" t="str">
        <f>IF(B365="","",IF(B365=$D$16,G364+E365,$D$22))</f>
        <v/>
      </c>
      <c r="E365" s="36" t="str">
        <f>IF(B365="","",ROUND($D$14/12*G364,2))</f>
        <v/>
      </c>
      <c r="F365" s="36" t="str">
        <f t="shared" si="16"/>
        <v/>
      </c>
      <c r="G365" s="36" t="str">
        <f t="shared" si="17"/>
        <v/>
      </c>
    </row>
    <row r="366">
      <c r="B366" s="34" t="str">
        <f>IF(B365&gt;=$D$16,"",B365+1)</f>
        <v/>
      </c>
      <c r="C366" s="35" t="str">
        <f t="shared" si="15"/>
        <v/>
      </c>
      <c r="D366" s="36" t="str">
        <f>IF(B366="","",IF(B366=$D$16,G365+E366,$D$22))</f>
        <v/>
      </c>
      <c r="E366" s="36" t="str">
        <f>IF(B366="","",ROUND($D$14/12*G365,2))</f>
        <v/>
      </c>
      <c r="F366" s="36" t="str">
        <f t="shared" si="16"/>
        <v/>
      </c>
      <c r="G366" s="36" t="str">
        <f t="shared" si="17"/>
        <v/>
      </c>
    </row>
    <row r="367">
      <c r="B367" s="34" t="str">
        <f>IF(B366&gt;=$D$16,"",B366+1)</f>
        <v/>
      </c>
      <c r="C367" s="35" t="str">
        <f t="shared" si="15"/>
        <v/>
      </c>
      <c r="D367" s="36" t="str">
        <f>IF(B367="","",IF(B367=$D$16,G366+E367,$D$22))</f>
        <v/>
      </c>
      <c r="E367" s="36" t="str">
        <f>IF(B367="","",ROUND($D$14/12*G366,2))</f>
        <v/>
      </c>
      <c r="F367" s="36" t="str">
        <f t="shared" si="16"/>
        <v/>
      </c>
      <c r="G367" s="36" t="str">
        <f t="shared" si="17"/>
        <v/>
      </c>
    </row>
    <row r="368">
      <c r="B368" s="34" t="str">
        <f>IF(B367&gt;=$D$16,"",B367+1)</f>
        <v/>
      </c>
      <c r="C368" s="35" t="str">
        <f t="shared" si="15"/>
        <v/>
      </c>
      <c r="D368" s="36" t="str">
        <f>IF(B368="","",IF(B368=$D$16,G367+E368,$D$22))</f>
        <v/>
      </c>
      <c r="E368" s="36" t="str">
        <f>IF(B368="","",ROUND($D$14/12*G367,2))</f>
        <v/>
      </c>
      <c r="F368" s="36" t="str">
        <f t="shared" si="16"/>
        <v/>
      </c>
      <c r="G368" s="36" t="str">
        <f t="shared" si="17"/>
        <v/>
      </c>
    </row>
    <row r="369">
      <c r="B369" s="34" t="str">
        <f>IF(B368&gt;=$D$16,"",B368+1)</f>
        <v/>
      </c>
      <c r="C369" s="35" t="str">
        <f t="shared" si="15"/>
        <v/>
      </c>
      <c r="D369" s="36" t="str">
        <f>IF(B369="","",IF(B369=$D$16,G368+E369,$D$22))</f>
        <v/>
      </c>
      <c r="E369" s="36" t="str">
        <f>IF(B369="","",ROUND($D$14/12*G368,2))</f>
        <v/>
      </c>
      <c r="F369" s="36" t="str">
        <f t="shared" si="16"/>
        <v/>
      </c>
      <c r="G369" s="36" t="str">
        <f t="shared" si="17"/>
        <v/>
      </c>
    </row>
    <row r="370">
      <c r="B370" s="34" t="str">
        <f>IF(B369&gt;=$D$16,"",B369+1)</f>
        <v/>
      </c>
      <c r="C370" s="35" t="str">
        <f t="shared" si="15"/>
        <v/>
      </c>
      <c r="D370" s="36" t="str">
        <f>IF(B370="","",IF(B370=$D$16,G369+E370,$D$22))</f>
        <v/>
      </c>
      <c r="E370" s="36" t="str">
        <f>IF(B370="","",ROUND($D$14/12*G369,2))</f>
        <v/>
      </c>
      <c r="F370" s="36" t="str">
        <f t="shared" si="16"/>
        <v/>
      </c>
      <c r="G370" s="36" t="str">
        <f t="shared" si="17"/>
        <v/>
      </c>
    </row>
    <row r="371">
      <c r="B371" s="34" t="str">
        <f>IF(B370&gt;=$D$16,"",B370+1)</f>
        <v/>
      </c>
      <c r="C371" s="35" t="str">
        <f t="shared" si="15"/>
        <v/>
      </c>
      <c r="D371" s="36" t="str">
        <f>IF(B371="","",IF(B371=$D$16,G370+E371,$D$22))</f>
        <v/>
      </c>
      <c r="E371" s="36" t="str">
        <f>IF(B371="","",ROUND($D$14/12*G370,2))</f>
        <v/>
      </c>
      <c r="F371" s="36" t="str">
        <f t="shared" si="16"/>
        <v/>
      </c>
      <c r="G371" s="36" t="str">
        <f t="shared" si="17"/>
        <v/>
      </c>
    </row>
    <row r="372">
      <c r="B372" s="34" t="str">
        <f>IF(B371&gt;=$D$16,"",B371+1)</f>
        <v/>
      </c>
      <c r="C372" s="35" t="str">
        <f t="shared" si="15"/>
        <v/>
      </c>
      <c r="D372" s="36" t="str">
        <f>IF(B372="","",IF(B372=$D$16,G371+E372,$D$22))</f>
        <v/>
      </c>
      <c r="E372" s="36" t="str">
        <f>IF(B372="","",ROUND($D$14/12*G371,2))</f>
        <v/>
      </c>
      <c r="F372" s="36" t="str">
        <f t="shared" si="16"/>
        <v/>
      </c>
      <c r="G372" s="36" t="str">
        <f t="shared" si="17"/>
        <v/>
      </c>
    </row>
    <row r="373">
      <c r="B373" s="34" t="str">
        <f>IF(B372&gt;=$D$16,"",B372+1)</f>
        <v/>
      </c>
      <c r="C373" s="35" t="str">
        <f t="shared" si="15"/>
        <v/>
      </c>
      <c r="D373" s="36" t="str">
        <f>IF(B373="","",IF(B373=$D$16,G372+E373,$D$22))</f>
        <v/>
      </c>
      <c r="E373" s="36" t="str">
        <f>IF(B373="","",ROUND($D$14/12*G372,2))</f>
        <v/>
      </c>
      <c r="F373" s="36" t="str">
        <f t="shared" si="16"/>
        <v/>
      </c>
      <c r="G373" s="36" t="str">
        <f t="shared" si="17"/>
        <v/>
      </c>
    </row>
    <row r="374">
      <c r="B374" s="34" t="str">
        <f>IF(B373&gt;=$D$16,"",B373+1)</f>
        <v/>
      </c>
      <c r="C374" s="35" t="str">
        <f t="shared" si="15"/>
        <v/>
      </c>
      <c r="D374" s="36" t="str">
        <f>IF(B374="","",IF(B374=$D$16,G373+E374,$D$22))</f>
        <v/>
      </c>
      <c r="E374" s="36" t="str">
        <f>IF(B374="","",ROUND($D$14/12*G373,2))</f>
        <v/>
      </c>
      <c r="F374" s="36" t="str">
        <f t="shared" si="16"/>
        <v/>
      </c>
      <c r="G374" s="36" t="str">
        <f t="shared" si="17"/>
        <v/>
      </c>
    </row>
    <row r="375">
      <c r="B375" s="34" t="str">
        <f>IF(B374&gt;=$D$16,"",B374+1)</f>
        <v/>
      </c>
      <c r="C375" s="35" t="str">
        <f t="shared" si="15"/>
        <v/>
      </c>
      <c r="D375" s="36" t="str">
        <f>IF(B375="","",IF(B375=$D$16,G374+E375,$D$22))</f>
        <v/>
      </c>
      <c r="E375" s="36" t="str">
        <f>IF(B375="","",ROUND($D$14/12*G374,2))</f>
        <v/>
      </c>
      <c r="F375" s="36" t="str">
        <f t="shared" si="16"/>
        <v/>
      </c>
      <c r="G375" s="36" t="str">
        <f t="shared" si="17"/>
        <v/>
      </c>
    </row>
    <row r="376">
      <c r="B376" s="34" t="str">
        <f>IF(B375&gt;=$D$16,"",B375+1)</f>
        <v/>
      </c>
      <c r="C376" s="35" t="str">
        <f t="shared" si="15"/>
        <v/>
      </c>
      <c r="D376" s="36" t="str">
        <f>IF(B376="","",IF(B376=$D$16,G375+E376,$D$22))</f>
        <v/>
      </c>
      <c r="E376" s="36" t="str">
        <f>IF(B376="","",ROUND($D$14/12*G375,2))</f>
        <v/>
      </c>
      <c r="F376" s="36" t="str">
        <f t="shared" si="16"/>
        <v/>
      </c>
      <c r="G376" s="36" t="str">
        <f t="shared" si="17"/>
        <v/>
      </c>
    </row>
    <row r="377">
      <c r="B377" s="34" t="str">
        <f>IF(B376&gt;=$D$16,"",B376+1)</f>
        <v/>
      </c>
      <c r="C377" s="35" t="str">
        <f t="shared" si="15"/>
        <v/>
      </c>
      <c r="D377" s="36" t="str">
        <f>IF(B377="","",IF(B377=$D$16,G376+E377,$D$22))</f>
        <v/>
      </c>
      <c r="E377" s="36" t="str">
        <f>IF(B377="","",ROUND($D$14/12*G376,2))</f>
        <v/>
      </c>
      <c r="F377" s="36" t="str">
        <f t="shared" si="16"/>
        <v/>
      </c>
      <c r="G377" s="36" t="str">
        <f t="shared" si="17"/>
        <v/>
      </c>
    </row>
    <row r="378">
      <c r="B378" s="34" t="str">
        <f>IF(B377&gt;=$D$16,"",B377+1)</f>
        <v/>
      </c>
      <c r="C378" s="35" t="str">
        <f t="shared" si="15"/>
        <v/>
      </c>
      <c r="D378" s="36" t="str">
        <f>IF(B378="","",IF(B378=$D$16,G377+E378,$D$22))</f>
        <v/>
      </c>
      <c r="E378" s="36" t="str">
        <f>IF(B378="","",ROUND($D$14/12*G377,2))</f>
        <v/>
      </c>
      <c r="F378" s="36" t="str">
        <f t="shared" si="16"/>
        <v/>
      </c>
      <c r="G378" s="36" t="str">
        <f t="shared" si="17"/>
        <v/>
      </c>
    </row>
    <row r="379">
      <c r="B379" s="34" t="str">
        <f>IF(B378&gt;=$D$16,"",B378+1)</f>
        <v/>
      </c>
      <c r="C379" s="35" t="str">
        <f t="shared" si="15"/>
        <v/>
      </c>
      <c r="D379" s="36" t="str">
        <f>IF(B379="","",IF(B379=$D$16,G378+E379,$D$22))</f>
        <v/>
      </c>
      <c r="E379" s="36" t="str">
        <f>IF(B379="","",ROUND($D$14/12*G378,2))</f>
        <v/>
      </c>
      <c r="F379" s="36" t="str">
        <f t="shared" si="16"/>
        <v/>
      </c>
      <c r="G379" s="36" t="str">
        <f t="shared" si="17"/>
        <v/>
      </c>
    </row>
    <row r="380">
      <c r="B380" s="34" t="str">
        <f>IF(B379&gt;=$D$16,"",B379+1)</f>
        <v/>
      </c>
      <c r="C380" s="35" t="str">
        <f t="shared" si="15"/>
        <v/>
      </c>
      <c r="D380" s="36" t="str">
        <f>IF(B380="","",IF(B380=$D$16,G379+E380,$D$22))</f>
        <v/>
      </c>
      <c r="E380" s="36" t="str">
        <f>IF(B380="","",ROUND($D$14/12*G379,2))</f>
        <v/>
      </c>
      <c r="F380" s="36" t="str">
        <f t="shared" si="16"/>
        <v/>
      </c>
      <c r="G380" s="36" t="str">
        <f t="shared" si="17"/>
        <v/>
      </c>
    </row>
    <row r="381">
      <c r="B381" s="34" t="str">
        <f>IF(B380&gt;=$D$16,"",B380+1)</f>
        <v/>
      </c>
      <c r="C381" s="35" t="str">
        <f t="shared" si="15"/>
        <v/>
      </c>
      <c r="D381" s="36" t="str">
        <f>IF(B381="","",IF(B381=$D$16,G380+E381,$D$22))</f>
        <v/>
      </c>
      <c r="E381" s="36" t="str">
        <f>IF(B381="","",ROUND($D$14/12*G380,2))</f>
        <v/>
      </c>
      <c r="F381" s="36" t="str">
        <f t="shared" si="16"/>
        <v/>
      </c>
      <c r="G381" s="36" t="str">
        <f t="shared" si="17"/>
        <v/>
      </c>
    </row>
    <row r="382">
      <c r="B382" s="34" t="str">
        <f>IF(B381&gt;=$D$16,"",B381+1)</f>
        <v/>
      </c>
      <c r="C382" s="35" t="str">
        <f t="shared" si="15"/>
        <v/>
      </c>
      <c r="D382" s="36" t="str">
        <f>IF(B382="","",IF(B382=$D$16,G381+E382,$D$22))</f>
        <v/>
      </c>
      <c r="E382" s="36" t="str">
        <f>IF(B382="","",ROUND($D$14/12*G381,2))</f>
        <v/>
      </c>
      <c r="F382" s="36" t="str">
        <f t="shared" si="16"/>
        <v/>
      </c>
      <c r="G382" s="36" t="str">
        <f t="shared" si="17"/>
        <v/>
      </c>
    </row>
    <row r="383">
      <c r="B383" s="34" t="str">
        <f>IF(B382&gt;=$D$16,"",B382+1)</f>
        <v/>
      </c>
      <c r="C383" s="35" t="str">
        <f t="shared" si="15"/>
        <v/>
      </c>
      <c r="D383" s="36" t="str">
        <f>IF(B383="","",IF(B383=$D$16,G382+E383,$D$22))</f>
        <v/>
      </c>
      <c r="E383" s="36" t="str">
        <f>IF(B383="","",ROUND($D$14/12*G382,2))</f>
        <v/>
      </c>
      <c r="F383" s="36" t="str">
        <f t="shared" si="16"/>
        <v/>
      </c>
      <c r="G383" s="36" t="str">
        <f t="shared" si="17"/>
        <v/>
      </c>
    </row>
    <row r="384">
      <c r="B384" s="34" t="str">
        <f>IF(B383&gt;=$D$16,"",B383+1)</f>
        <v/>
      </c>
      <c r="C384" s="35" t="str">
        <f t="shared" si="15"/>
        <v/>
      </c>
      <c r="D384" s="36" t="str">
        <f>IF(B384="","",IF(B384=$D$16,G383+E384,$D$22))</f>
        <v/>
      </c>
      <c r="E384" s="36" t="str">
        <f>IF(B384="","",ROUND($D$14/12*G383,2))</f>
        <v/>
      </c>
      <c r="F384" s="36" t="str">
        <f t="shared" si="16"/>
        <v/>
      </c>
      <c r="G384" s="36" t="str">
        <f t="shared" si="17"/>
        <v/>
      </c>
    </row>
    <row r="385">
      <c r="B385" s="34" t="str">
        <f>IF(B384&gt;=$D$16,"",B384+1)</f>
        <v/>
      </c>
      <c r="C385" s="35" t="str">
        <f t="shared" si="15"/>
        <v/>
      </c>
      <c r="D385" s="36" t="str">
        <f>IF(B385="","",IF(B385=$D$16,G384+E385,$D$22))</f>
        <v/>
      </c>
      <c r="E385" s="36" t="str">
        <f>IF(B385="","",ROUND($D$14/12*G384,2))</f>
        <v/>
      </c>
      <c r="F385" s="36" t="str">
        <f t="shared" si="16"/>
        <v/>
      </c>
      <c r="G385" s="36" t="str">
        <f t="shared" si="17"/>
        <v/>
      </c>
    </row>
    <row r="386">
      <c r="B386" s="34" t="str">
        <f>IF(B385&gt;=$D$16,"",B385+1)</f>
        <v/>
      </c>
      <c r="C386" s="35" t="str">
        <f t="shared" si="15"/>
        <v/>
      </c>
      <c r="D386" s="36" t="str">
        <f>IF(B386="","",IF(B386=$D$16,G385+E386,$D$22))</f>
        <v/>
      </c>
      <c r="E386" s="36" t="str">
        <f>IF(B386="","",ROUND($D$14/12*G385,2))</f>
        <v/>
      </c>
      <c r="F386" s="36" t="str">
        <f t="shared" si="16"/>
        <v/>
      </c>
      <c r="G386" s="36" t="str">
        <f t="shared" si="17"/>
        <v/>
      </c>
    </row>
    <row r="387">
      <c r="B387" s="34" t="str">
        <f>IF(B386&gt;=$D$16,"",B386+1)</f>
        <v/>
      </c>
      <c r="C387" s="35" t="str">
        <f t="shared" si="15"/>
        <v/>
      </c>
      <c r="D387" s="36" t="str">
        <f>IF(B387="","",IF(B387=$D$16,G386+E387,$D$22))</f>
        <v/>
      </c>
      <c r="E387" s="36" t="str">
        <f>IF(B387="","",ROUND($D$14/12*G386,2))</f>
        <v/>
      </c>
      <c r="F387" s="36" t="str">
        <f t="shared" si="16"/>
        <v/>
      </c>
      <c r="G387" s="36" t="str">
        <f t="shared" si="17"/>
        <v/>
      </c>
    </row>
    <row r="388">
      <c r="B388" s="34" t="str">
        <f>IF(B387&gt;=$D$16,"",B387+1)</f>
        <v/>
      </c>
      <c r="C388" s="35" t="str">
        <f t="shared" si="15"/>
        <v/>
      </c>
      <c r="D388" s="36" t="str">
        <f>IF(B388="","",IF(B388=$D$16,G387+E388,$D$22))</f>
        <v/>
      </c>
      <c r="E388" s="36" t="str">
        <f>IF(B388="","",ROUND($D$14/12*G387,2))</f>
        <v/>
      </c>
      <c r="F388" s="36" t="str">
        <f t="shared" si="16"/>
        <v/>
      </c>
      <c r="G388" s="36" t="str">
        <f t="shared" si="17"/>
        <v/>
      </c>
    </row>
    <row r="389">
      <c r="B389" s="34" t="str">
        <f>IF(B388&gt;=$D$16,"",B388+1)</f>
        <v/>
      </c>
      <c r="C389" s="35" t="str">
        <f t="shared" si="15"/>
        <v/>
      </c>
      <c r="D389" s="36" t="str">
        <f>IF(B389="","",IF(B389=$D$16,G388+E389,$D$22))</f>
        <v/>
      </c>
      <c r="E389" s="36" t="str">
        <f>IF(B389="","",ROUND($D$14/12*G388,2))</f>
        <v/>
      </c>
      <c r="F389" s="36" t="str">
        <f t="shared" si="16"/>
        <v/>
      </c>
      <c r="G389" s="36" t="str">
        <f t="shared" si="17"/>
        <v/>
      </c>
    </row>
    <row r="390">
      <c r="B390" s="34" t="str">
        <f>IF(B389&gt;=$D$16,"",B389+1)</f>
        <v/>
      </c>
      <c r="C390" s="35" t="str">
        <f t="shared" si="15"/>
        <v/>
      </c>
      <c r="D390" s="36" t="str">
        <f>IF(B390="","",IF(B390=$D$16,G389+E390,$D$22))</f>
        <v/>
      </c>
      <c r="E390" s="36" t="str">
        <f>IF(B390="","",ROUND($D$14/12*G389,2))</f>
        <v/>
      </c>
      <c r="F390" s="36" t="str">
        <f t="shared" si="16"/>
        <v/>
      </c>
      <c r="G390" s="36" t="str">
        <f t="shared" si="17"/>
        <v/>
      </c>
    </row>
    <row r="391">
      <c r="B391" s="34" t="str">
        <f>IF(B390&gt;=$D$16,"",B390+1)</f>
        <v/>
      </c>
      <c r="C391" s="35" t="str">
        <f t="shared" si="15"/>
        <v/>
      </c>
      <c r="D391" s="36" t="str">
        <f>IF(B391="","",IF(B391=$D$16,G390+E391,$D$22))</f>
        <v/>
      </c>
      <c r="E391" s="36" t="str">
        <f>IF(B391="","",ROUND($D$14/12*G390,2))</f>
        <v/>
      </c>
      <c r="F391" s="36" t="str">
        <f t="shared" si="16"/>
        <v/>
      </c>
      <c r="G391" s="36" t="str">
        <f t="shared" si="17"/>
        <v/>
      </c>
    </row>
    <row r="392">
      <c r="B392" s="34" t="str">
        <f>IF(B391&gt;=$D$16,"",B391+1)</f>
        <v/>
      </c>
      <c r="C392" s="35" t="str">
        <f t="shared" si="15"/>
        <v/>
      </c>
      <c r="D392" s="36" t="str">
        <f>IF(B392="","",IF(B392=$D$16,G391+E392,$D$22))</f>
        <v/>
      </c>
      <c r="E392" s="36" t="str">
        <f>IF(B392="","",ROUND($D$14/12*G391,2))</f>
        <v/>
      </c>
      <c r="F392" s="36" t="str">
        <f t="shared" si="16"/>
        <v/>
      </c>
      <c r="G392" s="36" t="str">
        <f t="shared" si="17"/>
        <v/>
      </c>
    </row>
    <row r="393">
      <c r="B393" s="34" t="str">
        <f>IF(B392&gt;=$D$16,"",B392+1)</f>
        <v/>
      </c>
      <c r="C393" s="35" t="str">
        <f t="shared" si="15"/>
        <v/>
      </c>
      <c r="D393" s="36" t="str">
        <f>IF(B393="","",IF(B393=$D$16,G392+E393,$D$22))</f>
        <v/>
      </c>
      <c r="E393" s="36" t="str">
        <f>IF(B393="","",ROUND($D$14/12*G392,2))</f>
        <v/>
      </c>
      <c r="F393" s="36" t="str">
        <f t="shared" si="16"/>
        <v/>
      </c>
      <c r="G393" s="36" t="str">
        <f t="shared" si="17"/>
        <v/>
      </c>
    </row>
    <row r="394">
      <c r="B394" s="42"/>
      <c r="C394" s="42"/>
      <c r="D394" s="42"/>
      <c r="E394" s="42"/>
      <c r="F394" s="42"/>
      <c r="G394" s="42"/>
    </row>
  </sheetData>
  <hyperlinks>
    <hyperlink r:id="rId1" ref="C6"/>
    <hyperlink r:id="rId1" ref="B43"/>
  </hyperlinks>
  <printOptions headings="0" gridLines="0"/>
  <pageMargins left="0.5" right="0.5" top="0.5" bottom="0.5" header="0.25" footer="0.25"/>
  <pageSetup blackAndWhite="0" cellComments="none" copies="1" draft="0" errors="displayed" firstPageNumber="-1" fitToHeight="0" fitToWidth="1" horizontalDpi="600" orientation="portrait" pageOrder="downThenOver" paperSize="9" scale="100" useFirstPageNumber="0" usePrinterDefaults="1" verticalDpi="600"/>
  <headerFooter scaleWithDoc="0">
    <oddFooter>&amp;L&amp;8https://www.vertex42.com/ExcelTemplates/balloon-loan-calculator.html&amp;R&amp;8Page &amp;P of &amp;N</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1" stopIfTrue="1" id="{00EF0087-00CA-4C66-9B7F-00DC00050030}">
            <xm:f>($B26=$D$9)</xm:f>
            <x14:dxf>
              <font>
                <b/>
                <i val="0"/>
                <color theme="4" tint="-0.499984740745262"/>
              </font>
              <fill>
                <patternFill patternType="solid">
                  <fgColor theme="4" tint="0.79998168889431442"/>
                  <bgColor theme="4" tint="0.79998168889431442"/>
                </patternFill>
              </fill>
            </x14:dxf>
          </x14:cfRule>
          <xm:sqref>B26:G386</xm:sqref>
        </x14:conditionalFormatting>
      </x14:conditionalFormattings>
    </ext>
    <ext xmlns:x14="http://schemas.microsoft.com/office/spreadsheetml/2009/9/main" uri="{CCE6A557-97BC-4b89-ADB6-D9C93CAAB3DF}">
      <x14:dataValidations xmlns:xm="http://schemas.microsoft.com/office/excel/2006/main" count="1" disablePrompts="0">
        <x14:dataValidation xr:uid="{008C005C-001D-42E7-A2D7-005900E90034}" type="list" allowBlank="1" errorStyle="stop" imeMode="noControl" operator="between" showDropDown="0" showErrorMessage="1" showInputMessage="1">
          <x14:formula1>
            <xm:f>"Yes,No"</xm:f>
          </x14:formula1>
          <xm:sqref>D11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ONLYOFFICE/6.1.0.87</Application>
  <Company>Vertex42 LLC</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Balloon Loan Calculator</dc:title>
  <dc:creator>Vertex42.com</dc:creator>
  <dc:description>(c) 2005-2018 Vertex42 LLC. All Rights Reserved.</dc:description>
  <cp:revision>3</cp:revision>
  <dcterms:created xsi:type="dcterms:W3CDTF">2005-03-20T19:36:12Z</dcterms:created>
  <dcterms:modified xsi:type="dcterms:W3CDTF">2022-07-01T10:04:22Z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2005-2018 Vertex42 LLC</vt:lpwstr>
  </property>
  <property fmtid="{D5CDD505-2E9C-101B-9397-08002B2CF9AE}" pid="3" name="Source">
    <vt:lpwstr>https://www.vertex42.com/Files/download/balloon-loan-calculator.html</vt:lpwstr>
  </property>
  <property fmtid="{D5CDD505-2E9C-101B-9397-08002B2CF9AE}" pid="4" name="Version">
    <vt:lpwstr>1.6.1</vt:lpwstr>
  </property>
</Properties>
</file>